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MTC\Travel_Model_Development\estimation\transit_pass\"/>
    </mc:Choice>
  </mc:AlternateContent>
  <xr:revisionPtr revIDLastSave="0" documentId="13_ncr:1_{B291DBF1-87F2-4C69-B194-E8E42DDDCFFF}" xr6:coauthVersionLast="46" xr6:coauthVersionMax="46" xr10:uidLastSave="{00000000-0000-0000-0000-000000000000}"/>
  <bookViews>
    <workbookView xWindow="-120" yWindow="-120" windowWidth="19440" windowHeight="15000" firstSheet="4" activeTab="6" xr2:uid="{FEDEC01A-9F04-44BC-98D8-86A850819B16}"/>
  </bookViews>
  <sheets>
    <sheet name="tabs" sheetId="1" r:id="rId1"/>
    <sheet name="all cards - nested" sheetId="2" r:id="rId2"/>
    <sheet name="no cash clipper - mnl" sheetId="3" r:id="rId3"/>
    <sheet name="no cash clipper - nested" sheetId="4" r:id="rId4"/>
    <sheet name="no cash clipper - rem insig" sheetId="5" r:id="rId5"/>
    <sheet name="no cash clipper - final" sheetId="6" r:id="rId6"/>
    <sheet name="subsidy_only" sheetId="7" r:id="rId7"/>
    <sheet name="pass_only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0" i="7" l="1"/>
  <c r="K19" i="7"/>
  <c r="K18" i="7"/>
  <c r="J20" i="7"/>
  <c r="I20" i="7"/>
  <c r="J19" i="7"/>
  <c r="I19" i="7"/>
  <c r="J18" i="7"/>
  <c r="I18" i="7"/>
  <c r="K16" i="7"/>
  <c r="K17" i="7"/>
  <c r="K15" i="7"/>
  <c r="J15" i="7"/>
  <c r="J16" i="7"/>
  <c r="J17" i="7"/>
  <c r="I16" i="7"/>
  <c r="I17" i="7"/>
  <c r="I15" i="7"/>
  <c r="J4" i="7"/>
  <c r="J5" i="7"/>
  <c r="K5" i="7" s="1"/>
  <c r="J6" i="7"/>
  <c r="I5" i="7"/>
  <c r="I6" i="7"/>
  <c r="I4" i="7"/>
  <c r="J22" i="8"/>
  <c r="I31" i="8"/>
  <c r="H31" i="8"/>
  <c r="I32" i="8"/>
  <c r="H32" i="8"/>
  <c r="I30" i="8"/>
  <c r="H30" i="8"/>
  <c r="J30" i="8" s="1"/>
  <c r="I27" i="8"/>
  <c r="I28" i="8"/>
  <c r="I29" i="8"/>
  <c r="H28" i="8"/>
  <c r="H29" i="8"/>
  <c r="H27" i="8"/>
  <c r="I25" i="8"/>
  <c r="H25" i="8"/>
  <c r="J25" i="8" s="1"/>
  <c r="H23" i="8"/>
  <c r="I23" i="8"/>
  <c r="I22" i="8"/>
  <c r="H22" i="8"/>
  <c r="I19" i="8"/>
  <c r="H19" i="8"/>
  <c r="J19" i="8" s="1"/>
  <c r="I10" i="8"/>
  <c r="I11" i="8"/>
  <c r="I12" i="8"/>
  <c r="I13" i="8"/>
  <c r="H11" i="8"/>
  <c r="H12" i="8"/>
  <c r="H13" i="8"/>
  <c r="H10" i="8"/>
  <c r="I4" i="8"/>
  <c r="I5" i="8"/>
  <c r="I6" i="8"/>
  <c r="I7" i="8"/>
  <c r="I8" i="8"/>
  <c r="H5" i="8"/>
  <c r="H6" i="8"/>
  <c r="H7" i="8"/>
  <c r="H8" i="8"/>
  <c r="H4" i="8"/>
  <c r="M33" i="6"/>
  <c r="N33" i="6" s="1"/>
  <c r="L33" i="6"/>
  <c r="J33" i="6"/>
  <c r="I33" i="6"/>
  <c r="K33" i="6" s="1"/>
  <c r="J30" i="6"/>
  <c r="I30" i="6"/>
  <c r="K30" i="6" s="1"/>
  <c r="M29" i="6"/>
  <c r="L29" i="6"/>
  <c r="J29" i="6"/>
  <c r="K29" i="6" s="1"/>
  <c r="I29" i="6"/>
  <c r="J28" i="6"/>
  <c r="I28" i="6"/>
  <c r="K28" i="6" s="1"/>
  <c r="J27" i="6"/>
  <c r="I27" i="6"/>
  <c r="J25" i="6"/>
  <c r="I25" i="6"/>
  <c r="K25" i="6" s="1"/>
  <c r="J23" i="6"/>
  <c r="I23" i="6"/>
  <c r="K23" i="6" s="1"/>
  <c r="M20" i="6"/>
  <c r="L20" i="6"/>
  <c r="N20" i="6" s="1"/>
  <c r="J19" i="6"/>
  <c r="I19" i="6"/>
  <c r="J13" i="6"/>
  <c r="I13" i="6"/>
  <c r="K13" i="6" s="1"/>
  <c r="M12" i="6"/>
  <c r="L12" i="6"/>
  <c r="N12" i="6" s="1"/>
  <c r="J12" i="6"/>
  <c r="I12" i="6"/>
  <c r="K12" i="6" s="1"/>
  <c r="M11" i="6"/>
  <c r="L11" i="6"/>
  <c r="J11" i="6"/>
  <c r="K11" i="6" s="1"/>
  <c r="I11" i="6"/>
  <c r="J10" i="6"/>
  <c r="I10" i="6"/>
  <c r="M8" i="6"/>
  <c r="L8" i="6"/>
  <c r="N8" i="6" s="1"/>
  <c r="J8" i="6"/>
  <c r="I8" i="6"/>
  <c r="M7" i="6"/>
  <c r="L7" i="6"/>
  <c r="J7" i="6"/>
  <c r="I7" i="6"/>
  <c r="J6" i="6"/>
  <c r="I6" i="6"/>
  <c r="J5" i="6"/>
  <c r="I5" i="6"/>
  <c r="M4" i="6"/>
  <c r="L4" i="6"/>
  <c r="J4" i="6"/>
  <c r="I4" i="6"/>
  <c r="K4" i="6" s="1"/>
  <c r="I34" i="4"/>
  <c r="J34" i="4"/>
  <c r="K34" i="4"/>
  <c r="M33" i="5"/>
  <c r="L33" i="5"/>
  <c r="J33" i="5"/>
  <c r="I33" i="5"/>
  <c r="M30" i="5"/>
  <c r="L30" i="5"/>
  <c r="J30" i="5"/>
  <c r="I30" i="5"/>
  <c r="M29" i="5"/>
  <c r="L29" i="5"/>
  <c r="N29" i="5" s="1"/>
  <c r="J29" i="5"/>
  <c r="I29" i="5"/>
  <c r="J28" i="5"/>
  <c r="I28" i="5"/>
  <c r="K28" i="5" s="1"/>
  <c r="J27" i="5"/>
  <c r="I27" i="5"/>
  <c r="J25" i="5"/>
  <c r="I25" i="5"/>
  <c r="K25" i="5" s="1"/>
  <c r="J23" i="5"/>
  <c r="I23" i="5"/>
  <c r="M20" i="5"/>
  <c r="L20" i="5"/>
  <c r="N20" i="5" s="1"/>
  <c r="J20" i="5"/>
  <c r="I20" i="5"/>
  <c r="M19" i="5"/>
  <c r="L19" i="5"/>
  <c r="N19" i="5" s="1"/>
  <c r="J19" i="5"/>
  <c r="I19" i="5"/>
  <c r="M13" i="5"/>
  <c r="L13" i="5"/>
  <c r="N13" i="5" s="1"/>
  <c r="J13" i="5"/>
  <c r="I13" i="5"/>
  <c r="M12" i="5"/>
  <c r="L12" i="5"/>
  <c r="J12" i="5"/>
  <c r="K12" i="5" s="1"/>
  <c r="I12" i="5"/>
  <c r="M11" i="5"/>
  <c r="L11" i="5"/>
  <c r="N11" i="5" s="1"/>
  <c r="J11" i="5"/>
  <c r="K11" i="5" s="1"/>
  <c r="I11" i="5"/>
  <c r="M10" i="5"/>
  <c r="L10" i="5"/>
  <c r="N10" i="5" s="1"/>
  <c r="J10" i="5"/>
  <c r="I10" i="5"/>
  <c r="K10" i="5" s="1"/>
  <c r="M8" i="5"/>
  <c r="L8" i="5"/>
  <c r="N8" i="5" s="1"/>
  <c r="J8" i="5"/>
  <c r="I8" i="5"/>
  <c r="K8" i="5" s="1"/>
  <c r="M7" i="5"/>
  <c r="L7" i="5"/>
  <c r="J7" i="5"/>
  <c r="I7" i="5"/>
  <c r="M6" i="5"/>
  <c r="L6" i="5"/>
  <c r="N6" i="5" s="1"/>
  <c r="J6" i="5"/>
  <c r="I6" i="5"/>
  <c r="K6" i="5" s="1"/>
  <c r="N5" i="5"/>
  <c r="M5" i="5"/>
  <c r="L5" i="5"/>
  <c r="J5" i="5"/>
  <c r="I5" i="5"/>
  <c r="K5" i="5" s="1"/>
  <c r="M4" i="5"/>
  <c r="L4" i="5"/>
  <c r="J4" i="5"/>
  <c r="I4" i="5"/>
  <c r="K4" i="5" s="1"/>
  <c r="N33" i="4"/>
  <c r="N30" i="4"/>
  <c r="N29" i="4"/>
  <c r="N19" i="4"/>
  <c r="N20" i="4"/>
  <c r="N5" i="4"/>
  <c r="N6" i="4"/>
  <c r="N7" i="4"/>
  <c r="N8" i="4"/>
  <c r="N10" i="4"/>
  <c r="N11" i="4"/>
  <c r="N12" i="4"/>
  <c r="N13" i="4"/>
  <c r="N4" i="4"/>
  <c r="M33" i="4"/>
  <c r="L33" i="4"/>
  <c r="M30" i="4"/>
  <c r="L30" i="4"/>
  <c r="M29" i="4"/>
  <c r="L29" i="4"/>
  <c r="M20" i="4"/>
  <c r="L20" i="4"/>
  <c r="M4" i="4"/>
  <c r="M5" i="4"/>
  <c r="M6" i="4"/>
  <c r="M7" i="4"/>
  <c r="M8" i="4"/>
  <c r="M10" i="4"/>
  <c r="M11" i="4"/>
  <c r="M12" i="4"/>
  <c r="M13" i="4"/>
  <c r="M19" i="4"/>
  <c r="L19" i="4"/>
  <c r="L11" i="4"/>
  <c r="L12" i="4"/>
  <c r="L13" i="4"/>
  <c r="L10" i="4"/>
  <c r="L5" i="4"/>
  <c r="L6" i="4"/>
  <c r="L7" i="4"/>
  <c r="L8" i="4"/>
  <c r="L4" i="4"/>
  <c r="K5" i="4"/>
  <c r="K6" i="4"/>
  <c r="K7" i="4"/>
  <c r="K8" i="4"/>
  <c r="K10" i="4"/>
  <c r="K11" i="4"/>
  <c r="K12" i="4"/>
  <c r="K13" i="4"/>
  <c r="K19" i="4"/>
  <c r="K20" i="4"/>
  <c r="K23" i="4"/>
  <c r="K25" i="4"/>
  <c r="K27" i="4"/>
  <c r="K28" i="4"/>
  <c r="K29" i="4"/>
  <c r="K30" i="4"/>
  <c r="K33" i="4"/>
  <c r="K4" i="4"/>
  <c r="J33" i="4"/>
  <c r="J23" i="4"/>
  <c r="J25" i="4"/>
  <c r="J27" i="4"/>
  <c r="J28" i="4"/>
  <c r="J29" i="4"/>
  <c r="J30" i="4"/>
  <c r="J20" i="4"/>
  <c r="I20" i="4"/>
  <c r="I30" i="4"/>
  <c r="I33" i="4"/>
  <c r="I29" i="4"/>
  <c r="I28" i="4"/>
  <c r="I27" i="4"/>
  <c r="I25" i="4"/>
  <c r="I23" i="4"/>
  <c r="J10" i="4"/>
  <c r="J11" i="4"/>
  <c r="J12" i="4"/>
  <c r="J13" i="4"/>
  <c r="I13" i="4"/>
  <c r="J19" i="4"/>
  <c r="I19" i="4"/>
  <c r="I11" i="4"/>
  <c r="I12" i="4"/>
  <c r="I10" i="4"/>
  <c r="I8" i="4"/>
  <c r="J8" i="4"/>
  <c r="I5" i="4"/>
  <c r="J5" i="4"/>
  <c r="I6" i="4"/>
  <c r="J6" i="4"/>
  <c r="I7" i="4"/>
  <c r="J7" i="4"/>
  <c r="J4" i="4"/>
  <c r="I4" i="4"/>
  <c r="J33" i="3"/>
  <c r="I33" i="3"/>
  <c r="K33" i="3" s="1"/>
  <c r="K32" i="3"/>
  <c r="J32" i="3"/>
  <c r="I32" i="3"/>
  <c r="J30" i="3"/>
  <c r="J31" i="3"/>
  <c r="I31" i="3"/>
  <c r="K31" i="3" s="1"/>
  <c r="I30" i="3"/>
  <c r="K30" i="3" s="1"/>
  <c r="J22" i="3"/>
  <c r="J23" i="3"/>
  <c r="J24" i="3"/>
  <c r="J25" i="3"/>
  <c r="J26" i="3"/>
  <c r="J27" i="3"/>
  <c r="J28" i="3"/>
  <c r="J29" i="3"/>
  <c r="I23" i="3"/>
  <c r="K23" i="3" s="1"/>
  <c r="I24" i="3"/>
  <c r="K24" i="3" s="1"/>
  <c r="I25" i="3"/>
  <c r="K25" i="3" s="1"/>
  <c r="I26" i="3"/>
  <c r="K26" i="3" s="1"/>
  <c r="I27" i="3"/>
  <c r="K27" i="3" s="1"/>
  <c r="I28" i="3"/>
  <c r="K28" i="3" s="1"/>
  <c r="I29" i="3"/>
  <c r="K29" i="3" s="1"/>
  <c r="I22" i="3"/>
  <c r="K22" i="3" s="1"/>
  <c r="K11" i="3"/>
  <c r="K12" i="3"/>
  <c r="K13" i="3"/>
  <c r="K14" i="3"/>
  <c r="J20" i="3"/>
  <c r="I20" i="3"/>
  <c r="K20" i="3" s="1"/>
  <c r="I18" i="3"/>
  <c r="K18" i="3" s="1"/>
  <c r="J18" i="3"/>
  <c r="I19" i="3"/>
  <c r="K19" i="3" s="1"/>
  <c r="J19" i="3"/>
  <c r="J17" i="3"/>
  <c r="J10" i="3"/>
  <c r="J11" i="3"/>
  <c r="J12" i="3"/>
  <c r="J13" i="3"/>
  <c r="J14" i="3"/>
  <c r="J15" i="3"/>
  <c r="I17" i="3"/>
  <c r="K17" i="3" s="1"/>
  <c r="I11" i="3"/>
  <c r="I12" i="3"/>
  <c r="I13" i="3"/>
  <c r="I14" i="3"/>
  <c r="I15" i="3"/>
  <c r="K15" i="3" s="1"/>
  <c r="I10" i="3"/>
  <c r="K10" i="3" s="1"/>
  <c r="K5" i="3"/>
  <c r="K6" i="3"/>
  <c r="J4" i="3"/>
  <c r="J5" i="3"/>
  <c r="J6" i="3"/>
  <c r="J7" i="3"/>
  <c r="K7" i="3" s="1"/>
  <c r="J8" i="3"/>
  <c r="K8" i="3" s="1"/>
  <c r="I5" i="3"/>
  <c r="I6" i="3"/>
  <c r="I7" i="3"/>
  <c r="I8" i="3"/>
  <c r="I4" i="3"/>
  <c r="K4" i="3" s="1"/>
  <c r="M33" i="3"/>
  <c r="L33" i="3"/>
  <c r="N33" i="3" s="1"/>
  <c r="M30" i="3"/>
  <c r="M31" i="3"/>
  <c r="M32" i="3"/>
  <c r="L32" i="3"/>
  <c r="L31" i="3"/>
  <c r="L30" i="3"/>
  <c r="N30" i="3" s="1"/>
  <c r="M20" i="3"/>
  <c r="N20" i="3" s="1"/>
  <c r="L20" i="3"/>
  <c r="N27" i="3"/>
  <c r="N28" i="3"/>
  <c r="L23" i="3"/>
  <c r="N23" i="3" s="1"/>
  <c r="M23" i="3"/>
  <c r="L24" i="3"/>
  <c r="N24" i="3" s="1"/>
  <c r="M24" i="3"/>
  <c r="L25" i="3"/>
  <c r="N25" i="3" s="1"/>
  <c r="M25" i="3"/>
  <c r="L26" i="3"/>
  <c r="N26" i="3" s="1"/>
  <c r="M26" i="3"/>
  <c r="L27" i="3"/>
  <c r="M27" i="3"/>
  <c r="L28" i="3"/>
  <c r="M28" i="3"/>
  <c r="L29" i="3"/>
  <c r="M29" i="3"/>
  <c r="N29" i="3" s="1"/>
  <c r="M22" i="3"/>
  <c r="L22" i="3"/>
  <c r="N22" i="3" s="1"/>
  <c r="N15" i="3"/>
  <c r="N17" i="3"/>
  <c r="N18" i="3"/>
  <c r="N10" i="3"/>
  <c r="L18" i="3"/>
  <c r="M18" i="3"/>
  <c r="L19" i="3"/>
  <c r="N19" i="3" s="1"/>
  <c r="M19" i="3"/>
  <c r="M17" i="3"/>
  <c r="L17" i="3"/>
  <c r="L11" i="3"/>
  <c r="M11" i="3"/>
  <c r="N11" i="3" s="1"/>
  <c r="L12" i="3"/>
  <c r="N12" i="3" s="1"/>
  <c r="M12" i="3"/>
  <c r="L13" i="3"/>
  <c r="N13" i="3" s="1"/>
  <c r="M13" i="3"/>
  <c r="L14" i="3"/>
  <c r="N14" i="3" s="1"/>
  <c r="M14" i="3"/>
  <c r="L15" i="3"/>
  <c r="M15" i="3"/>
  <c r="M10" i="3"/>
  <c r="L10" i="3"/>
  <c r="L5" i="3"/>
  <c r="N5" i="3" s="1"/>
  <c r="M5" i="3"/>
  <c r="L6" i="3"/>
  <c r="M6" i="3"/>
  <c r="L7" i="3"/>
  <c r="M7" i="3"/>
  <c r="N7" i="3" s="1"/>
  <c r="L8" i="3"/>
  <c r="M8" i="3"/>
  <c r="N8" i="3" s="1"/>
  <c r="M4" i="3"/>
  <c r="L4" i="3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83" i="1"/>
  <c r="J8" i="2"/>
  <c r="J26" i="2"/>
  <c r="J25" i="2"/>
  <c r="J24" i="2"/>
  <c r="J23" i="2"/>
  <c r="J22" i="2"/>
  <c r="J21" i="2"/>
  <c r="J20" i="2"/>
  <c r="J19" i="2"/>
  <c r="J18" i="2"/>
  <c r="J16" i="2"/>
  <c r="J15" i="2"/>
  <c r="J14" i="2"/>
  <c r="J13" i="2"/>
  <c r="J12" i="2"/>
  <c r="J11" i="2"/>
  <c r="J10" i="2"/>
  <c r="J7" i="2"/>
  <c r="J6" i="2"/>
  <c r="J5" i="2"/>
  <c r="J4" i="2"/>
  <c r="G5" i="2"/>
  <c r="G6" i="2"/>
  <c r="G7" i="2"/>
  <c r="G10" i="2"/>
  <c r="G11" i="2"/>
  <c r="G12" i="2"/>
  <c r="G13" i="2"/>
  <c r="G14" i="2"/>
  <c r="G15" i="2"/>
  <c r="G16" i="2"/>
  <c r="G18" i="2"/>
  <c r="G19" i="2"/>
  <c r="G20" i="2"/>
  <c r="G21" i="2"/>
  <c r="G22" i="2"/>
  <c r="G23" i="2"/>
  <c r="G24" i="2"/>
  <c r="G25" i="2"/>
  <c r="G26" i="2"/>
  <c r="G27" i="2"/>
  <c r="G4" i="2"/>
  <c r="G57" i="1"/>
  <c r="G58" i="1"/>
  <c r="G59" i="1"/>
  <c r="G60" i="1"/>
  <c r="G61" i="1"/>
  <c r="G62" i="1"/>
  <c r="G63" i="1"/>
  <c r="G64" i="1"/>
  <c r="G65" i="1"/>
  <c r="G66" i="1"/>
  <c r="G67" i="1"/>
  <c r="G56" i="1"/>
  <c r="G28" i="1"/>
  <c r="G29" i="1"/>
  <c r="G30" i="1"/>
  <c r="G31" i="1"/>
  <c r="G32" i="1"/>
  <c r="G33" i="1"/>
  <c r="G34" i="1"/>
  <c r="G35" i="1"/>
  <c r="G36" i="1"/>
  <c r="G37" i="1"/>
  <c r="G38" i="1"/>
  <c r="G27" i="1"/>
  <c r="J16" i="1"/>
  <c r="K16" i="1"/>
  <c r="L16" i="1"/>
  <c r="J17" i="1"/>
  <c r="K17" i="1"/>
  <c r="L17" i="1"/>
  <c r="J18" i="1"/>
  <c r="K18" i="1"/>
  <c r="L18" i="1"/>
  <c r="J19" i="1"/>
  <c r="K19" i="1"/>
  <c r="L19" i="1"/>
  <c r="J20" i="1"/>
  <c r="K20" i="1"/>
  <c r="L20" i="1"/>
  <c r="J21" i="1"/>
  <c r="K21" i="1"/>
  <c r="L21" i="1"/>
  <c r="J22" i="1"/>
  <c r="K22" i="1"/>
  <c r="L22" i="1"/>
  <c r="J23" i="1"/>
  <c r="K23" i="1"/>
  <c r="L23" i="1"/>
  <c r="L15" i="1"/>
  <c r="K15" i="1"/>
  <c r="J15" i="1"/>
  <c r="J4" i="1"/>
  <c r="K4" i="1"/>
  <c r="L4" i="1"/>
  <c r="J5" i="1"/>
  <c r="K5" i="1"/>
  <c r="L5" i="1"/>
  <c r="J6" i="1"/>
  <c r="K6" i="1"/>
  <c r="L6" i="1"/>
  <c r="J7" i="1"/>
  <c r="K7" i="1"/>
  <c r="L7" i="1"/>
  <c r="J8" i="1"/>
  <c r="K8" i="1"/>
  <c r="L8" i="1"/>
  <c r="J9" i="1"/>
  <c r="K9" i="1"/>
  <c r="L9" i="1"/>
  <c r="J10" i="1"/>
  <c r="K10" i="1"/>
  <c r="L10" i="1"/>
  <c r="J11" i="1"/>
  <c r="K11" i="1"/>
  <c r="L11" i="1"/>
  <c r="K3" i="1"/>
  <c r="L3" i="1"/>
  <c r="J3" i="1"/>
  <c r="J8" i="8" l="1"/>
  <c r="J7" i="8"/>
  <c r="J13" i="8"/>
  <c r="J31" i="8"/>
  <c r="J6" i="8"/>
  <c r="J27" i="8"/>
  <c r="K4" i="7"/>
  <c r="K6" i="7"/>
  <c r="J32" i="8"/>
  <c r="J5" i="8"/>
  <c r="J10" i="8"/>
  <c r="J23" i="8"/>
  <c r="J29" i="8"/>
  <c r="J28" i="8"/>
  <c r="J12" i="8"/>
  <c r="J11" i="8"/>
  <c r="J4" i="8"/>
  <c r="K6" i="6"/>
  <c r="N7" i="6"/>
  <c r="K10" i="6"/>
  <c r="K19" i="6"/>
  <c r="N4" i="6"/>
  <c r="K8" i="6"/>
  <c r="K5" i="6"/>
  <c r="K7" i="6"/>
  <c r="N11" i="6"/>
  <c r="N29" i="6"/>
  <c r="K27" i="6"/>
  <c r="K7" i="5"/>
  <c r="K29" i="5"/>
  <c r="N4" i="5"/>
  <c r="K27" i="5"/>
  <c r="K33" i="5"/>
  <c r="K13" i="5"/>
  <c r="N33" i="5"/>
  <c r="K20" i="5"/>
  <c r="K30" i="5"/>
  <c r="K19" i="5"/>
  <c r="N30" i="5"/>
  <c r="N7" i="5"/>
  <c r="N12" i="5"/>
  <c r="K23" i="5"/>
  <c r="N6" i="3"/>
  <c r="N32" i="3"/>
  <c r="N31" i="3"/>
  <c r="N4" i="3"/>
  <c r="M21" i="1"/>
  <c r="M23" i="1"/>
  <c r="M18" i="1"/>
  <c r="M19" i="1"/>
  <c r="M11" i="1"/>
  <c r="M16" i="1"/>
  <c r="M3" i="1"/>
  <c r="M20" i="1"/>
  <c r="M17" i="1"/>
  <c r="M6" i="1"/>
  <c r="M22" i="1"/>
  <c r="M5" i="1"/>
  <c r="M10" i="1"/>
  <c r="M4" i="1"/>
  <c r="M8" i="1"/>
  <c r="M9" i="1"/>
  <c r="M7" i="1"/>
  <c r="M15" i="1"/>
</calcChain>
</file>

<file path=xl/sharedStrings.xml><?xml version="1.0" encoding="utf-8"?>
<sst xmlns="http://schemas.openxmlformats.org/spreadsheetml/2006/main" count="762" uniqueCount="192">
  <si>
    <t>Total</t>
  </si>
  <si>
    <t>Retired</t>
  </si>
  <si>
    <t>Subsidized</t>
  </si>
  <si>
    <t>Not Subsidized</t>
  </si>
  <si>
    <t>No Pass</t>
  </si>
  <si>
    <t>Full-time worker</t>
  </si>
  <si>
    <t>Part-time worker</t>
  </si>
  <si>
    <t>University student</t>
  </si>
  <si>
    <t>Non-working adult</t>
  </si>
  <si>
    <t>Driving age student</t>
  </si>
  <si>
    <t>Non-driving age student</t>
  </si>
  <si>
    <t>Preschooler</t>
  </si>
  <si>
    <t>Person type</t>
  </si>
  <si>
    <t>Freq.</t>
  </si>
  <si>
    <t>Percent</t>
  </si>
  <si>
    <t>Ferry/boatpass</t>
  </si>
  <si>
    <t>DK</t>
  </si>
  <si>
    <t>RF</t>
  </si>
  <si>
    <t>BayArea Clipper Card (Clip)</t>
  </si>
  <si>
    <t>San Diego Compass Card (Comp)</t>
  </si>
  <si>
    <t>Tap Card or EZ Transit Pass</t>
  </si>
  <si>
    <t>Other local bus pass</t>
  </si>
  <si>
    <t>Other express/ commuter bus pass</t>
  </si>
  <si>
    <t>Dial-a-ride/paratransit pass</t>
  </si>
  <si>
    <t>Other (specify)</t>
  </si>
  <si>
    <t>Other light rail/subway/train/ streetcar</t>
  </si>
  <si>
    <t>Transit pass type</t>
  </si>
  <si>
    <t>Per hour</t>
  </si>
  <si>
    <t>Per day</t>
  </si>
  <si>
    <t>Per week</t>
  </si>
  <si>
    <t>Per month</t>
  </si>
  <si>
    <t>Per semester</t>
  </si>
  <si>
    <t>Per year</t>
  </si>
  <si>
    <t>Transit subsidy unit</t>
  </si>
  <si>
    <t>* 24</t>
  </si>
  <si>
    <t>Conversion to daily</t>
  </si>
  <si>
    <t>NA</t>
  </si>
  <si>
    <t>* 1/5</t>
  </si>
  <si>
    <t>* 1/22</t>
  </si>
  <si>
    <t>* 1/(4*22)</t>
  </si>
  <si>
    <t>* 1/(12*22)</t>
  </si>
  <si>
    <t>Various</t>
  </si>
  <si>
    <t>subsidyBin</t>
  </si>
  <si>
    <t>0-9%</t>
  </si>
  <si>
    <t>10-19%</t>
  </si>
  <si>
    <t>20-29%</t>
  </si>
  <si>
    <t>30-39%</t>
  </si>
  <si>
    <t>40-49%</t>
  </si>
  <si>
    <t>50-59%</t>
  </si>
  <si>
    <t>60-69%</t>
  </si>
  <si>
    <t>70-79%</t>
  </si>
  <si>
    <t>80-89%</t>
  </si>
  <si>
    <t>90-99%</t>
  </si>
  <si>
    <t>incRF_sub</t>
  </si>
  <si>
    <t>incRF_nsu</t>
  </si>
  <si>
    <t>na20_s</t>
  </si>
  <si>
    <t>na30_s</t>
  </si>
  <si>
    <t>na40_s</t>
  </si>
  <si>
    <t>na50_s</t>
  </si>
  <si>
    <t>na70_s</t>
  </si>
  <si>
    <t>na80_s</t>
  </si>
  <si>
    <t>publ_s</t>
  </si>
  <si>
    <t>na20_n</t>
  </si>
  <si>
    <t>na30_n</t>
  </si>
  <si>
    <t>na40_n</t>
  </si>
  <si>
    <t>na50_n</t>
  </si>
  <si>
    <t>na70_n</t>
  </si>
  <si>
    <t>na80_n</t>
  </si>
  <si>
    <t>publ_n</t>
  </si>
  <si>
    <t>sub_asc</t>
  </si>
  <si>
    <t>ns_asc</t>
  </si>
  <si>
    <t>theta1</t>
  </si>
  <si>
    <t>Not subsidized</t>
  </si>
  <si>
    <t>Coeff</t>
  </si>
  <si>
    <t>Std Err</t>
  </si>
  <si>
    <t>T-stat</t>
  </si>
  <si>
    <t>University/College</t>
  </si>
  <si>
    <t>0-$9k</t>
  </si>
  <si>
    <t>$10-$24k</t>
  </si>
  <si>
    <t>$25-$35k</t>
  </si>
  <si>
    <t>$150k-$200k</t>
  </si>
  <si>
    <t>$200k-$250k</t>
  </si>
  <si>
    <t>$250k+</t>
  </si>
  <si>
    <t>Auto minus transit time (work)</t>
  </si>
  <si>
    <t>Refused</t>
  </si>
  <si>
    <t>Household Income</t>
  </si>
  <si>
    <t>Industry</t>
  </si>
  <si>
    <t>NAICS 20 (mining, utilities, construct)</t>
  </si>
  <si>
    <t>NAICS 30 (manufacturing</t>
  </si>
  <si>
    <t>NAICS 40 (Wholesale, retail, trans)</t>
  </si>
  <si>
    <t>NAICS 50 (Info, Fin/insur, real estate, prof/sci/tech,manage,admin)</t>
  </si>
  <si>
    <t>NAICS 70 (Entertain,accom)</t>
  </si>
  <si>
    <t>NAICS 80 (Other services)</t>
  </si>
  <si>
    <t>NAICS 90 (Public admin)</t>
  </si>
  <si>
    <t>Constant</t>
  </si>
  <si>
    <t>Theta</t>
  </si>
  <si>
    <t>No pass (base)</t>
  </si>
  <si>
    <t>Variable</t>
  </si>
  <si>
    <t>F</t>
  </si>
  <si>
    <t>ft_pass</t>
  </si>
  <si>
    <t>pt_pass</t>
  </si>
  <si>
    <t>un_pass</t>
  </si>
  <si>
    <t>nw_pass</t>
  </si>
  <si>
    <t>rt_pass</t>
  </si>
  <si>
    <t>inc1_pass</t>
  </si>
  <si>
    <t>inc2_pass</t>
  </si>
  <si>
    <t>inc3_pass</t>
  </si>
  <si>
    <t>inc4_pass</t>
  </si>
  <si>
    <t>inc5_pass</t>
  </si>
  <si>
    <t>inc6_pass</t>
  </si>
  <si>
    <t>inc8_pass</t>
  </si>
  <si>
    <t>inc9_pass</t>
  </si>
  <si>
    <t>inc10_pass</t>
  </si>
  <si>
    <t>wrkamt_pas</t>
  </si>
  <si>
    <t>shlamt_pas</t>
  </si>
  <si>
    <t>incRF_pass</t>
  </si>
  <si>
    <t>hh_tr_pas</t>
  </si>
  <si>
    <t>na20_pas</t>
  </si>
  <si>
    <t>na30_pas</t>
  </si>
  <si>
    <t>na40_pas</t>
  </si>
  <si>
    <t>na50_pas</t>
  </si>
  <si>
    <t>na60_pas</t>
  </si>
  <si>
    <t>na70_pas</t>
  </si>
  <si>
    <t>na80_pas</t>
  </si>
  <si>
    <t>publ_pas</t>
  </si>
  <si>
    <t>pass_asc</t>
  </si>
  <si>
    <t>Transit Pass Owned</t>
  </si>
  <si>
    <t>$100k-$149k</t>
  </si>
  <si>
    <t>$75k-$99k</t>
  </si>
  <si>
    <t>$50-$74k</t>
  </si>
  <si>
    <t>$35-$49k</t>
  </si>
  <si>
    <t>$25-$34k</t>
  </si>
  <si>
    <t>Auto minus transit time (school)</t>
  </si>
  <si>
    <t>Non-mandatory transit access</t>
  </si>
  <si>
    <t>clipper_card_t1</t>
  </si>
  <si>
    <t>Cash value</t>
  </si>
  <si>
    <t>ACTransit-adult 31-day local pass</t>
  </si>
  <si>
    <t>ACTransit adult 31-daytransbaypass</t>
  </si>
  <si>
    <t>ACTransit senior/RTC local monthly pass</t>
  </si>
  <si>
    <t>AC Transit youth 31-day local pass</t>
  </si>
  <si>
    <t>BART $48 high value discount</t>
  </si>
  <si>
    <t>BART $64 high value discount card</t>
  </si>
  <si>
    <t>Caltrain adult monthly pass</t>
  </si>
  <si>
    <t>Caltrain adult monthly and muni pass</t>
  </si>
  <si>
    <t>Caltrain adult8-ride ticket</t>
  </si>
  <si>
    <t>Caltrain eligible discountmonthlypass</t>
  </si>
  <si>
    <t>SF muni adult muni/BART fast pass</t>
  </si>
  <si>
    <t>SF muni adult muni only monthly pass</t>
  </si>
  <si>
    <t>SF muni adult 10ride book</t>
  </si>
  <si>
    <t>SF muni senior monthlypass</t>
  </si>
  <si>
    <t>SF muni disabled monthly pass</t>
  </si>
  <si>
    <t>SF muni youth monthly pass</t>
  </si>
  <si>
    <t>Samtrans adult local monthly pass</t>
  </si>
  <si>
    <t>Samtrans eligible discount monthlypass</t>
  </si>
  <si>
    <t>VTAadultmonthlypass</t>
  </si>
  <si>
    <t>VTAexpress adultmonthlypass</t>
  </si>
  <si>
    <t>VTAsenior/RTC monthlypass</t>
  </si>
  <si>
    <t>VTAyouth monthlypass</t>
  </si>
  <si>
    <t>NAICS 60 (Educ/health/social)</t>
  </si>
  <si>
    <t>ft_sub</t>
  </si>
  <si>
    <t>pt_sub</t>
  </si>
  <si>
    <t>un_sub</t>
  </si>
  <si>
    <t>nw_sub</t>
  </si>
  <si>
    <t>rt_sub</t>
  </si>
  <si>
    <t>inc1_s</t>
  </si>
  <si>
    <t>inc2_s</t>
  </si>
  <si>
    <t>inc3_s</t>
  </si>
  <si>
    <t>inc4_s</t>
  </si>
  <si>
    <t>inc5_s</t>
  </si>
  <si>
    <t>inc6_s</t>
  </si>
  <si>
    <t>inc8_s</t>
  </si>
  <si>
    <t>inc9_s</t>
  </si>
  <si>
    <t>inc10_s</t>
  </si>
  <si>
    <t>workamt_s</t>
  </si>
  <si>
    <t>schlamt_s</t>
  </si>
  <si>
    <t>hh_trac_s</t>
  </si>
  <si>
    <t>na60_s</t>
  </si>
  <si>
    <t>Subsidized Pass</t>
  </si>
  <si>
    <t>T</t>
  </si>
  <si>
    <t>subs_pas</t>
  </si>
  <si>
    <t>Subsidy offered</t>
  </si>
  <si>
    <t>ft_subs</t>
  </si>
  <si>
    <t>pt_subs</t>
  </si>
  <si>
    <t>un_subs</t>
  </si>
  <si>
    <t>na70_sub</t>
  </si>
  <si>
    <t>na80_sub</t>
  </si>
  <si>
    <t>publ_sub</t>
  </si>
  <si>
    <t>wk_trhh</t>
  </si>
  <si>
    <t>wk_pkcost</t>
  </si>
  <si>
    <t>subs_asc</t>
  </si>
  <si>
    <t>Transit accessibility to households</t>
  </si>
  <si>
    <t>Daily parking cost (dollars)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</si>
</sst>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(* #,##0.0000_);_(* \(#,##0.0000\);_(* &quot;-&quot;??_);_(@_)"/>
    <numFmt numFmtId="166" formatCode="0.0000"/>
    <numFmt numFmtId="167" formatCode="_(* #,##0.000_);_(* \(#,##0.0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0">
    <xf numFmtId="0" fontId="0" fillId="0" borderId="0" xfId="0"/>
    <xf numFmtId="3" fontId="0" fillId="0" borderId="0" xfId="0" applyNumberFormat="1"/>
    <xf numFmtId="9" fontId="0" fillId="0" borderId="0" xfId="2" applyFont="1"/>
    <xf numFmtId="9" fontId="0" fillId="0" borderId="0" xfId="0" applyNumberFormat="1"/>
    <xf numFmtId="164" fontId="0" fillId="0" borderId="0" xfId="1" applyNumberFormat="1" applyFont="1"/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11" fontId="0" fillId="0" borderId="0" xfId="0" applyNumberFormat="1"/>
    <xf numFmtId="0" fontId="0" fillId="0" borderId="0" xfId="0" applyAlignment="1">
      <alignment horizontal="left" indent="1"/>
    </xf>
    <xf numFmtId="0" fontId="3" fillId="0" borderId="0" xfId="0" applyFont="1"/>
    <xf numFmtId="0" fontId="0" fillId="0" borderId="0" xfId="0" applyFont="1"/>
    <xf numFmtId="0" fontId="3" fillId="0" borderId="0" xfId="0" applyFont="1" applyAlignment="1">
      <alignment horizontal="left"/>
    </xf>
    <xf numFmtId="43" fontId="0" fillId="0" borderId="0" xfId="1" applyNumberFormat="1" applyFont="1"/>
    <xf numFmtId="2" fontId="0" fillId="0" borderId="0" xfId="1" applyNumberFormat="1" applyFont="1"/>
    <xf numFmtId="43" fontId="2" fillId="0" borderId="0" xfId="1" applyNumberFormat="1" applyFont="1"/>
    <xf numFmtId="165" fontId="0" fillId="0" borderId="0" xfId="1" applyNumberFormat="1" applyFont="1"/>
    <xf numFmtId="2" fontId="3" fillId="0" borderId="0" xfId="1" applyNumberFormat="1" applyFont="1"/>
    <xf numFmtId="0" fontId="3" fillId="0" borderId="1" xfId="0" applyFont="1" applyBorder="1"/>
    <xf numFmtId="0" fontId="3" fillId="0" borderId="3" xfId="0" applyFont="1" applyBorder="1"/>
    <xf numFmtId="0" fontId="3" fillId="0" borderId="0" xfId="0" applyFont="1" applyBorder="1"/>
    <xf numFmtId="0" fontId="0" fillId="0" borderId="0" xfId="0" applyBorder="1"/>
    <xf numFmtId="0" fontId="0" fillId="0" borderId="3" xfId="0" applyBorder="1" applyAlignment="1">
      <alignment horizontal="left" indent="1"/>
    </xf>
    <xf numFmtId="166" fontId="4" fillId="0" borderId="0" xfId="1" applyNumberFormat="1" applyFont="1" applyBorder="1"/>
    <xf numFmtId="166" fontId="0" fillId="0" borderId="0" xfId="1" applyNumberFormat="1" applyFont="1" applyBorder="1"/>
    <xf numFmtId="0" fontId="3" fillId="0" borderId="3" xfId="0" applyFont="1" applyBorder="1" applyAlignment="1">
      <alignment horizontal="left"/>
    </xf>
    <xf numFmtId="0" fontId="0" fillId="0" borderId="3" xfId="0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166" fontId="0" fillId="0" borderId="5" xfId="0" applyNumberFormat="1" applyBorder="1"/>
    <xf numFmtId="166" fontId="4" fillId="0" borderId="5" xfId="1" applyNumberFormat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9" xfId="0" applyFont="1" applyBorder="1"/>
    <xf numFmtId="0" fontId="0" fillId="0" borderId="10" xfId="0" applyBorder="1"/>
    <xf numFmtId="166" fontId="4" fillId="0" borderId="10" xfId="1" applyNumberFormat="1" applyFont="1" applyBorder="1"/>
    <xf numFmtId="166" fontId="0" fillId="0" borderId="10" xfId="0" applyNumberFormat="1" applyBorder="1"/>
    <xf numFmtId="166" fontId="0" fillId="0" borderId="11" xfId="0" applyNumberFormat="1" applyBorder="1"/>
    <xf numFmtId="166" fontId="0" fillId="0" borderId="10" xfId="1" applyNumberFormat="1" applyFont="1" applyBorder="1"/>
    <xf numFmtId="2" fontId="3" fillId="0" borderId="12" xfId="1" applyNumberFormat="1" applyFont="1" applyBorder="1"/>
    <xf numFmtId="2" fontId="3" fillId="0" borderId="13" xfId="1" applyNumberFormat="1" applyFont="1" applyBorder="1"/>
    <xf numFmtId="2" fontId="0" fillId="0" borderId="14" xfId="1" applyNumberFormat="1" applyFont="1" applyBorder="1"/>
    <xf numFmtId="167" fontId="4" fillId="0" borderId="14" xfId="1" applyNumberFormat="1" applyFont="1" applyBorder="1"/>
    <xf numFmtId="167" fontId="0" fillId="0" borderId="14" xfId="0" applyNumberFormat="1" applyBorder="1"/>
    <xf numFmtId="167" fontId="0" fillId="0" borderId="15" xfId="0" applyNumberFormat="1" applyBorder="1"/>
    <xf numFmtId="166" fontId="2" fillId="0" borderId="10" xfId="1" applyNumberFormat="1" applyFont="1" applyBorder="1"/>
    <xf numFmtId="166" fontId="2" fillId="0" borderId="0" xfId="1" applyNumberFormat="1" applyFont="1" applyBorder="1"/>
    <xf numFmtId="166" fontId="2" fillId="0" borderId="10" xfId="0" applyNumberFormat="1" applyFont="1" applyBorder="1"/>
    <xf numFmtId="166" fontId="2" fillId="0" borderId="0" xfId="0" applyNumberFormat="1" applyFont="1" applyBorder="1"/>
    <xf numFmtId="0" fontId="3" fillId="0" borderId="10" xfId="0" applyFont="1" applyBorder="1"/>
    <xf numFmtId="2" fontId="3" fillId="0" borderId="14" xfId="1" applyNumberFormat="1" applyFont="1" applyBorder="1"/>
    <xf numFmtId="0" fontId="0" fillId="0" borderId="8" xfId="0" applyBorder="1"/>
    <xf numFmtId="0" fontId="0" fillId="0" borderId="2" xfId="0" applyBorder="1"/>
    <xf numFmtId="2" fontId="0" fillId="0" borderId="12" xfId="1" applyNumberFormat="1" applyFont="1" applyBorder="1"/>
    <xf numFmtId="0" fontId="0" fillId="0" borderId="5" xfId="0" applyBorder="1"/>
    <xf numFmtId="0" fontId="0" fillId="0" borderId="11" xfId="0" applyBorder="1"/>
    <xf numFmtId="166" fontId="5" fillId="0" borderId="11" xfId="0" applyNumberFormat="1" applyFont="1" applyBorder="1" applyAlignment="1">
      <alignment horizontal="right"/>
    </xf>
    <xf numFmtId="166" fontId="5" fillId="0" borderId="5" xfId="1" applyNumberFormat="1" applyFont="1" applyBorder="1"/>
    <xf numFmtId="0" fontId="0" fillId="0" borderId="15" xfId="0" applyBorder="1"/>
    <xf numFmtId="166" fontId="1" fillId="0" borderId="10" xfId="1" applyNumberFormat="1" applyFont="1" applyBorder="1"/>
    <xf numFmtId="166" fontId="1" fillId="0" borderId="0" xfId="1" applyNumberFormat="1" applyFont="1" applyBorder="1"/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/>
    <xf numFmtId="0" fontId="0" fillId="0" borderId="16" xfId="0" applyBorder="1"/>
    <xf numFmtId="166" fontId="4" fillId="0" borderId="17" xfId="1" applyNumberFormat="1" applyFont="1" applyBorder="1"/>
    <xf numFmtId="166" fontId="2" fillId="0" borderId="17" xfId="1" applyNumberFormat="1" applyFont="1" applyBorder="1"/>
    <xf numFmtId="166" fontId="1" fillId="0" borderId="17" xfId="1" applyNumberFormat="1" applyFont="1" applyBorder="1"/>
    <xf numFmtId="166" fontId="4" fillId="0" borderId="18" xfId="1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1"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Subsidized</a:t>
            </a:r>
            <a:r>
              <a:rPr lang="en-US" baseline="0"/>
              <a:t> Transit Passes by Subsidized Percent of Work or School Commute Transit Fare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tabs!$G$55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tabs!$E$56:$E$66</c:f>
              <c:strCache>
                <c:ptCount val="11"/>
                <c:pt idx="0">
                  <c:v>0-9%</c:v>
                </c:pt>
                <c:pt idx="1">
                  <c:v>10-19%</c:v>
                </c:pt>
                <c:pt idx="2">
                  <c:v>20-29%</c:v>
                </c:pt>
                <c:pt idx="3">
                  <c:v>30-39%</c:v>
                </c:pt>
                <c:pt idx="4">
                  <c:v>40-49%</c:v>
                </c:pt>
                <c:pt idx="5">
                  <c:v>50-59%</c:v>
                </c:pt>
                <c:pt idx="6">
                  <c:v>60-69%</c:v>
                </c:pt>
                <c:pt idx="7">
                  <c:v>70-79%</c:v>
                </c:pt>
                <c:pt idx="8">
                  <c:v>80-89%</c:v>
                </c:pt>
                <c:pt idx="9">
                  <c:v>90-99%</c:v>
                </c:pt>
                <c:pt idx="10">
                  <c:v>100%</c:v>
                </c:pt>
              </c:strCache>
            </c:strRef>
          </c:cat>
          <c:val>
            <c:numRef>
              <c:f>tabs!$G$56:$G$66</c:f>
              <c:numCache>
                <c:formatCode>0%</c:formatCode>
                <c:ptCount val="11"/>
                <c:pt idx="0">
                  <c:v>4.5070419594272507E-2</c:v>
                </c:pt>
                <c:pt idx="1">
                  <c:v>0.17246948734217443</c:v>
                </c:pt>
                <c:pt idx="2">
                  <c:v>0.13513962238462091</c:v>
                </c:pt>
                <c:pt idx="3">
                  <c:v>0.21596486040006771</c:v>
                </c:pt>
                <c:pt idx="4">
                  <c:v>2.1068713015262124E-2</c:v>
                </c:pt>
                <c:pt idx="5">
                  <c:v>8.2851125055852973E-2</c:v>
                </c:pt>
                <c:pt idx="6">
                  <c:v>2.3438427667051998E-2</c:v>
                </c:pt>
                <c:pt idx="7">
                  <c:v>3.8571187048527182E-2</c:v>
                </c:pt>
                <c:pt idx="8">
                  <c:v>0.10678062779897739</c:v>
                </c:pt>
                <c:pt idx="9">
                  <c:v>3.4414724272724746E-2</c:v>
                </c:pt>
                <c:pt idx="10">
                  <c:v>0.12423081276237931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C7-4949-91AB-FE47ADBAC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7926735"/>
        <c:axId val="397923823"/>
      </c:barChart>
      <c:catAx>
        <c:axId val="3979267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Subsidized percent of work or school commute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923823"/>
        <c:crosses val="autoZero"/>
        <c:auto val="1"/>
        <c:lblAlgn val="ctr"/>
        <c:lblOffset val="100"/>
        <c:noMultiLvlLbl val="0"/>
      </c:catAx>
      <c:valAx>
        <c:axId val="397923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Share of subsidized passes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9267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61</xdr:row>
      <xdr:rowOff>185737</xdr:rowOff>
    </xdr:from>
    <xdr:to>
      <xdr:col>12</xdr:col>
      <xdr:colOff>209550</xdr:colOff>
      <xdr:row>76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BE2A47-9885-4873-81B7-391D8C00BB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E85A08-B7A9-4241-9E11-D1A1D48AC8A7}" name="Table1" displayName="Table1" ref="F82:H108" totalsRowShown="0">
  <autoFilter ref="F82:H108" xr:uid="{67A76409-0B59-49E1-A663-B6DA405C6C6D}"/>
  <tableColumns count="3">
    <tableColumn id="1" xr3:uid="{083603FE-B819-44D4-8EBE-676868DC15FE}" name="clipper_card_t1"/>
    <tableColumn id="2" xr3:uid="{2C7C0A0C-D14F-4A5C-9F13-0425E1BF807E}" name="Freq." dataDxfId="0"/>
    <tableColumn id="3" xr3:uid="{81DFE669-64B4-4051-8B61-DA26A79837AE}" name="Percent" dataCellStyle="Percent">
      <calculatedColumnFormula>G83/G$108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8BCD-16CD-4F81-B5D9-8FD4E180C847}">
  <dimension ref="E2:M108"/>
  <sheetViews>
    <sheetView topLeftCell="B78" workbookViewId="0">
      <selection activeCell="H83" sqref="H83:H108"/>
    </sheetView>
  </sheetViews>
  <sheetFormatPr defaultRowHeight="15" x14ac:dyDescent="0.25"/>
  <cols>
    <col min="5" max="5" width="13.5703125" customWidth="1"/>
    <col min="6" max="6" width="16.7109375" customWidth="1"/>
    <col min="7" max="7" width="14.42578125" bestFit="1" customWidth="1"/>
    <col min="8" max="8" width="11.5703125" bestFit="1" customWidth="1"/>
    <col min="9" max="12" width="13.28515625" bestFit="1" customWidth="1"/>
  </cols>
  <sheetData>
    <row r="2" spans="5:13" x14ac:dyDescent="0.25">
      <c r="E2" t="s">
        <v>12</v>
      </c>
      <c r="F2" t="s">
        <v>2</v>
      </c>
      <c r="G2" t="s">
        <v>3</v>
      </c>
      <c r="H2" t="s">
        <v>4</v>
      </c>
      <c r="I2" t="s">
        <v>0</v>
      </c>
      <c r="J2" t="s">
        <v>2</v>
      </c>
      <c r="K2" t="s">
        <v>3</v>
      </c>
      <c r="L2" t="s">
        <v>4</v>
      </c>
      <c r="M2" t="s">
        <v>0</v>
      </c>
    </row>
    <row r="3" spans="5:13" x14ac:dyDescent="0.25">
      <c r="E3" t="s">
        <v>5</v>
      </c>
      <c r="F3">
        <v>446</v>
      </c>
      <c r="G3" s="1">
        <v>1673</v>
      </c>
      <c r="H3" s="1">
        <v>6866</v>
      </c>
      <c r="I3" s="1">
        <v>8985</v>
      </c>
      <c r="J3" s="2">
        <f>F3/$I3</f>
        <v>4.9638286032276019E-2</v>
      </c>
      <c r="K3" s="2">
        <f t="shared" ref="K3:L3" si="0">G3/$I3</f>
        <v>0.18619922092376182</v>
      </c>
      <c r="L3" s="2">
        <f t="shared" si="0"/>
        <v>0.76416249304396211</v>
      </c>
      <c r="M3" s="3">
        <f>SUM(J3:L3)</f>
        <v>1</v>
      </c>
    </row>
    <row r="4" spans="5:13" x14ac:dyDescent="0.25">
      <c r="E4" t="s">
        <v>6</v>
      </c>
      <c r="F4">
        <v>74</v>
      </c>
      <c r="G4">
        <v>555</v>
      </c>
      <c r="H4" s="1">
        <v>2374</v>
      </c>
      <c r="I4" s="1">
        <v>3003</v>
      </c>
      <c r="J4" s="2">
        <f t="shared" ref="J4:J11" si="1">F4/$I4</f>
        <v>2.4642024642024644E-2</v>
      </c>
      <c r="K4" s="2">
        <f t="shared" ref="K4:K11" si="2">G4/$I4</f>
        <v>0.1848151848151848</v>
      </c>
      <c r="L4" s="2">
        <f t="shared" ref="L4:L11" si="3">H4/$I4</f>
        <v>0.79054279054279053</v>
      </c>
      <c r="M4" s="3">
        <f t="shared" ref="M4:M11" si="4">SUM(J4:L4)</f>
        <v>1</v>
      </c>
    </row>
    <row r="5" spans="5:13" x14ac:dyDescent="0.25">
      <c r="E5" t="s">
        <v>7</v>
      </c>
      <c r="F5">
        <v>41</v>
      </c>
      <c r="G5">
        <v>262</v>
      </c>
      <c r="H5">
        <v>864</v>
      </c>
      <c r="I5" s="1">
        <v>1167</v>
      </c>
      <c r="J5" s="2">
        <f t="shared" si="1"/>
        <v>3.5132819194515851E-2</v>
      </c>
      <c r="K5" s="2">
        <f t="shared" si="2"/>
        <v>0.22450728363324765</v>
      </c>
      <c r="L5" s="2">
        <f t="shared" si="3"/>
        <v>0.74035989717223649</v>
      </c>
      <c r="M5" s="3">
        <f t="shared" si="4"/>
        <v>1</v>
      </c>
    </row>
    <row r="6" spans="5:13" x14ac:dyDescent="0.25">
      <c r="E6" t="s">
        <v>8</v>
      </c>
      <c r="F6">
        <v>5</v>
      </c>
      <c r="G6">
        <v>445</v>
      </c>
      <c r="H6" s="1">
        <v>2898</v>
      </c>
      <c r="I6" s="1">
        <v>3348</v>
      </c>
      <c r="J6" s="2">
        <f t="shared" si="1"/>
        <v>1.4934289127837516E-3</v>
      </c>
      <c r="K6" s="2">
        <f t="shared" si="2"/>
        <v>0.13291517323775387</v>
      </c>
      <c r="L6" s="2">
        <f t="shared" si="3"/>
        <v>0.86559139784946237</v>
      </c>
      <c r="M6" s="3">
        <f t="shared" si="4"/>
        <v>1</v>
      </c>
    </row>
    <row r="7" spans="5:13" x14ac:dyDescent="0.25">
      <c r="E7" t="s">
        <v>1</v>
      </c>
      <c r="F7">
        <v>2</v>
      </c>
      <c r="G7">
        <v>476</v>
      </c>
      <c r="H7" s="1">
        <v>2229</v>
      </c>
      <c r="I7" s="1">
        <v>2707</v>
      </c>
      <c r="J7" s="2">
        <f t="shared" si="1"/>
        <v>7.3882526782415958E-4</v>
      </c>
      <c r="K7" s="2">
        <f t="shared" si="2"/>
        <v>0.17584041374214998</v>
      </c>
      <c r="L7" s="2">
        <f t="shared" si="3"/>
        <v>0.82342076099002581</v>
      </c>
      <c r="M7" s="3">
        <f t="shared" si="4"/>
        <v>1</v>
      </c>
    </row>
    <row r="8" spans="5:13" x14ac:dyDescent="0.25">
      <c r="E8" t="s">
        <v>9</v>
      </c>
      <c r="F8">
        <v>9</v>
      </c>
      <c r="G8">
        <v>130</v>
      </c>
      <c r="H8">
        <v>581</v>
      </c>
      <c r="I8">
        <v>720</v>
      </c>
      <c r="J8" s="2">
        <f t="shared" si="1"/>
        <v>1.2500000000000001E-2</v>
      </c>
      <c r="K8" s="2">
        <f t="shared" si="2"/>
        <v>0.18055555555555555</v>
      </c>
      <c r="L8" s="2">
        <f t="shared" si="3"/>
        <v>0.80694444444444446</v>
      </c>
      <c r="M8" s="3">
        <f t="shared" si="4"/>
        <v>1</v>
      </c>
    </row>
    <row r="9" spans="5:13" x14ac:dyDescent="0.25">
      <c r="E9" t="s">
        <v>10</v>
      </c>
      <c r="F9">
        <v>0</v>
      </c>
      <c r="G9">
        <v>1</v>
      </c>
      <c r="H9" s="1">
        <v>3009</v>
      </c>
      <c r="I9" s="1">
        <v>3010</v>
      </c>
      <c r="J9" s="2">
        <f t="shared" si="1"/>
        <v>0</v>
      </c>
      <c r="K9" s="2">
        <f t="shared" si="2"/>
        <v>3.3222591362126248E-4</v>
      </c>
      <c r="L9" s="2">
        <f t="shared" si="3"/>
        <v>0.99966777408637875</v>
      </c>
      <c r="M9" s="3">
        <f t="shared" si="4"/>
        <v>1</v>
      </c>
    </row>
    <row r="10" spans="5:13" x14ac:dyDescent="0.25">
      <c r="E10" t="s">
        <v>11</v>
      </c>
      <c r="F10">
        <v>0</v>
      </c>
      <c r="G10">
        <v>0</v>
      </c>
      <c r="H10" s="1">
        <v>1008</v>
      </c>
      <c r="I10" s="1">
        <v>1008</v>
      </c>
      <c r="J10" s="2">
        <f t="shared" si="1"/>
        <v>0</v>
      </c>
      <c r="K10" s="2">
        <f t="shared" si="2"/>
        <v>0</v>
      </c>
      <c r="L10" s="2">
        <f t="shared" si="3"/>
        <v>1</v>
      </c>
      <c r="M10" s="3">
        <f t="shared" si="4"/>
        <v>1</v>
      </c>
    </row>
    <row r="11" spans="5:13" x14ac:dyDescent="0.25">
      <c r="E11" t="s">
        <v>0</v>
      </c>
      <c r="F11">
        <v>577</v>
      </c>
      <c r="G11" s="1">
        <v>3542</v>
      </c>
      <c r="H11" s="1">
        <v>19829</v>
      </c>
      <c r="I11" s="1">
        <v>23948</v>
      </c>
      <c r="J11" s="2">
        <f t="shared" si="1"/>
        <v>2.4093870051778855E-2</v>
      </c>
      <c r="K11" s="2">
        <f t="shared" si="2"/>
        <v>0.14790379154835476</v>
      </c>
      <c r="L11" s="2">
        <f t="shared" si="3"/>
        <v>0.82800233839986637</v>
      </c>
      <c r="M11" s="3">
        <f t="shared" si="4"/>
        <v>1</v>
      </c>
    </row>
    <row r="14" spans="5:13" x14ac:dyDescent="0.25">
      <c r="E14" t="s">
        <v>12</v>
      </c>
      <c r="F14" t="s">
        <v>2</v>
      </c>
      <c r="G14" t="s">
        <v>3</v>
      </c>
      <c r="H14" t="s">
        <v>4</v>
      </c>
      <c r="I14" t="s">
        <v>0</v>
      </c>
      <c r="J14" t="s">
        <v>2</v>
      </c>
      <c r="K14" t="s">
        <v>3</v>
      </c>
      <c r="L14" t="s">
        <v>4</v>
      </c>
      <c r="M14" t="s">
        <v>0</v>
      </c>
    </row>
    <row r="15" spans="5:13" x14ac:dyDescent="0.25">
      <c r="E15" t="s">
        <v>5</v>
      </c>
      <c r="F15" s="1">
        <v>136426.29999999999</v>
      </c>
      <c r="G15" s="1">
        <v>459313.2</v>
      </c>
      <c r="H15" s="1">
        <v>1886332.3</v>
      </c>
      <c r="I15" s="4">
        <v>2482071.7999999998</v>
      </c>
      <c r="J15" s="2">
        <f>F15/$I15</f>
        <v>5.4964687161749307E-2</v>
      </c>
      <c r="K15" s="2">
        <f t="shared" ref="K15" si="5">G15/$I15</f>
        <v>0.18505234216028724</v>
      </c>
      <c r="L15" s="2">
        <f t="shared" ref="L15" si="6">H15/$I15</f>
        <v>0.7599829706779635</v>
      </c>
      <c r="M15" s="3">
        <f>SUM(J15:L15)</f>
        <v>1</v>
      </c>
    </row>
    <row r="16" spans="5:13" x14ac:dyDescent="0.25">
      <c r="E16" t="s">
        <v>6</v>
      </c>
      <c r="F16" s="1">
        <v>20339.759999999998</v>
      </c>
      <c r="G16" s="1">
        <v>125424.8</v>
      </c>
      <c r="H16" s="1">
        <v>585307.80000000005</v>
      </c>
      <c r="I16" s="4">
        <v>731072.3</v>
      </c>
      <c r="J16" s="2">
        <f t="shared" ref="J16:J23" si="7">F16/$I16</f>
        <v>2.7821817349665687E-2</v>
      </c>
      <c r="K16" s="2">
        <f t="shared" ref="K16:K23" si="8">G16/$I16</f>
        <v>0.17156278524025598</v>
      </c>
      <c r="L16" s="2">
        <f t="shared" ref="L16:L23" si="9">H16/$I16</f>
        <v>0.8006154794813044</v>
      </c>
      <c r="M16" s="3">
        <f t="shared" ref="M16:M23" si="10">SUM(J16:L16)</f>
        <v>1.000000082071226</v>
      </c>
    </row>
    <row r="17" spans="5:13" x14ac:dyDescent="0.25">
      <c r="E17" t="s">
        <v>7</v>
      </c>
      <c r="F17" s="1">
        <v>28513.759999999998</v>
      </c>
      <c r="G17" s="1">
        <v>101851.7</v>
      </c>
      <c r="H17" s="1">
        <v>336152</v>
      </c>
      <c r="I17" s="4">
        <v>466517.4</v>
      </c>
      <c r="J17" s="2">
        <f t="shared" si="7"/>
        <v>6.112046410273228E-2</v>
      </c>
      <c r="K17" s="2">
        <f t="shared" si="8"/>
        <v>0.21832347518013259</v>
      </c>
      <c r="L17" s="2">
        <f t="shared" si="9"/>
        <v>0.72055618932970122</v>
      </c>
      <c r="M17" s="3">
        <f t="shared" si="10"/>
        <v>1.0000001286125662</v>
      </c>
    </row>
    <row r="18" spans="5:13" x14ac:dyDescent="0.25">
      <c r="E18" t="s">
        <v>8</v>
      </c>
      <c r="F18" s="1">
        <v>2019.47</v>
      </c>
      <c r="G18" s="1">
        <v>159072.20000000001</v>
      </c>
      <c r="H18" s="1">
        <v>856735.7</v>
      </c>
      <c r="I18" s="4">
        <v>1017827.4</v>
      </c>
      <c r="J18" s="2">
        <f t="shared" si="7"/>
        <v>1.9840986792063172E-3</v>
      </c>
      <c r="K18" s="2">
        <f t="shared" si="8"/>
        <v>0.1562860264913285</v>
      </c>
      <c r="L18" s="2">
        <f t="shared" si="9"/>
        <v>0.84172984535491968</v>
      </c>
      <c r="M18" s="3">
        <f t="shared" si="10"/>
        <v>0.99999997052545453</v>
      </c>
    </row>
    <row r="19" spans="5:13" x14ac:dyDescent="0.25">
      <c r="E19" t="s">
        <v>1</v>
      </c>
      <c r="F19" s="1">
        <v>566.21168999999998</v>
      </c>
      <c r="G19" s="1">
        <v>128698.4</v>
      </c>
      <c r="H19" s="1">
        <v>573850.4</v>
      </c>
      <c r="I19" s="4">
        <v>703115</v>
      </c>
      <c r="J19" s="2">
        <f t="shared" si="7"/>
        <v>8.0529030101761444E-4</v>
      </c>
      <c r="K19" s="2">
        <f t="shared" si="8"/>
        <v>0.18304032768466039</v>
      </c>
      <c r="L19" s="2">
        <f t="shared" si="9"/>
        <v>0.81615439864033623</v>
      </c>
      <c r="M19" s="3">
        <f t="shared" si="10"/>
        <v>1.0000000166260143</v>
      </c>
    </row>
    <row r="20" spans="5:13" x14ac:dyDescent="0.25">
      <c r="E20" t="s">
        <v>9</v>
      </c>
      <c r="F20" s="1">
        <v>3809.1842000000001</v>
      </c>
      <c r="G20" s="1">
        <v>33313.67</v>
      </c>
      <c r="H20" s="1">
        <v>150991.79999999999</v>
      </c>
      <c r="I20" s="4">
        <v>188114.7</v>
      </c>
      <c r="J20" s="2">
        <f t="shared" si="7"/>
        <v>2.0249263879962596E-2</v>
      </c>
      <c r="K20" s="2">
        <f t="shared" si="8"/>
        <v>0.17709232718123569</v>
      </c>
      <c r="L20" s="2">
        <f t="shared" si="9"/>
        <v>0.80265816547032198</v>
      </c>
      <c r="M20" s="3">
        <f t="shared" si="10"/>
        <v>0.99999975653152029</v>
      </c>
    </row>
    <row r="21" spans="5:13" x14ac:dyDescent="0.25">
      <c r="E21" t="s">
        <v>10</v>
      </c>
      <c r="F21" s="1">
        <v>0</v>
      </c>
      <c r="G21" s="1">
        <v>61</v>
      </c>
      <c r="H21" s="1">
        <v>954312.4</v>
      </c>
      <c r="I21" s="4">
        <v>954373.4</v>
      </c>
      <c r="J21" s="2">
        <f t="shared" si="7"/>
        <v>0</v>
      </c>
      <c r="K21" s="2">
        <f t="shared" si="8"/>
        <v>6.3916282662530198E-5</v>
      </c>
      <c r="L21" s="2">
        <f t="shared" si="9"/>
        <v>0.99993608371733744</v>
      </c>
      <c r="M21" s="3">
        <f t="shared" si="10"/>
        <v>1</v>
      </c>
    </row>
    <row r="22" spans="5:13" x14ac:dyDescent="0.25">
      <c r="E22" t="s">
        <v>11</v>
      </c>
      <c r="F22" s="1">
        <v>0</v>
      </c>
      <c r="G22" s="1">
        <v>0</v>
      </c>
      <c r="H22" s="1">
        <v>434305.4</v>
      </c>
      <c r="I22" s="4">
        <v>434305.4</v>
      </c>
      <c r="J22" s="2">
        <f t="shared" si="7"/>
        <v>0</v>
      </c>
      <c r="K22" s="2">
        <f t="shared" si="8"/>
        <v>0</v>
      </c>
      <c r="L22" s="2">
        <f t="shared" si="9"/>
        <v>1</v>
      </c>
      <c r="M22" s="3">
        <f t="shared" si="10"/>
        <v>1</v>
      </c>
    </row>
    <row r="23" spans="5:13" x14ac:dyDescent="0.25">
      <c r="E23" t="s">
        <v>0</v>
      </c>
      <c r="F23" s="4">
        <v>191674.65</v>
      </c>
      <c r="G23" s="4">
        <v>1007735</v>
      </c>
      <c r="H23" s="4">
        <v>5777987.7999999998</v>
      </c>
      <c r="I23" s="4">
        <v>6977397.4000000004</v>
      </c>
      <c r="J23" s="2">
        <f t="shared" si="7"/>
        <v>2.7470794482768027E-2</v>
      </c>
      <c r="K23" s="2">
        <f t="shared" si="8"/>
        <v>0.14442849421189624</v>
      </c>
      <c r="L23" s="2">
        <f t="shared" si="9"/>
        <v>0.82810071847133138</v>
      </c>
      <c r="M23" s="3">
        <f t="shared" si="10"/>
        <v>1.0000000071659956</v>
      </c>
    </row>
    <row r="25" spans="5:13" x14ac:dyDescent="0.25">
      <c r="M25" s="4"/>
    </row>
    <row r="26" spans="5:13" x14ac:dyDescent="0.25">
      <c r="E26" t="s">
        <v>26</v>
      </c>
      <c r="F26" t="s">
        <v>13</v>
      </c>
      <c r="G26" t="s">
        <v>14</v>
      </c>
    </row>
    <row r="27" spans="5:13" x14ac:dyDescent="0.25">
      <c r="E27" t="s">
        <v>18</v>
      </c>
      <c r="F27" s="4">
        <v>747034.42</v>
      </c>
      <c r="G27" s="2">
        <f t="shared" ref="G27:G38" si="11">F27/F$38</f>
        <v>0.62283491049766138</v>
      </c>
    </row>
    <row r="28" spans="5:13" x14ac:dyDescent="0.25">
      <c r="E28" t="s">
        <v>19</v>
      </c>
      <c r="F28" s="4">
        <v>1085.4399000000001</v>
      </c>
      <c r="G28" s="2">
        <f t="shared" si="11"/>
        <v>9.0497819761382685E-4</v>
      </c>
    </row>
    <row r="29" spans="5:13" x14ac:dyDescent="0.25">
      <c r="E29" t="s">
        <v>20</v>
      </c>
      <c r="F29" s="4">
        <v>17557.425500000001</v>
      </c>
      <c r="G29" s="2">
        <f t="shared" si="11"/>
        <v>1.4638385122685321E-2</v>
      </c>
    </row>
    <row r="30" spans="5:13" x14ac:dyDescent="0.25">
      <c r="E30" t="s">
        <v>21</v>
      </c>
      <c r="F30" s="4">
        <v>126729.03</v>
      </c>
      <c r="G30" s="2">
        <f t="shared" si="11"/>
        <v>0.10565947424150207</v>
      </c>
    </row>
    <row r="31" spans="5:13" x14ac:dyDescent="0.25">
      <c r="E31" t="s">
        <v>22</v>
      </c>
      <c r="F31" s="4">
        <v>17166.118999999999</v>
      </c>
      <c r="G31" s="2">
        <f t="shared" si="11"/>
        <v>1.4312135966850367E-2</v>
      </c>
    </row>
    <row r="32" spans="5:13" x14ac:dyDescent="0.25">
      <c r="E32" t="s">
        <v>25</v>
      </c>
      <c r="F32" s="4">
        <v>51859.6734</v>
      </c>
      <c r="G32" s="2">
        <f t="shared" si="11"/>
        <v>4.3237653012731261E-2</v>
      </c>
    </row>
    <row r="33" spans="5:8" x14ac:dyDescent="0.25">
      <c r="E33" t="s">
        <v>23</v>
      </c>
      <c r="F33" s="4">
        <v>16643.257000000001</v>
      </c>
      <c r="G33" s="2">
        <f t="shared" si="11"/>
        <v>1.3876203299955812E-2</v>
      </c>
    </row>
    <row r="34" spans="5:8" x14ac:dyDescent="0.25">
      <c r="E34" t="s">
        <v>15</v>
      </c>
      <c r="F34" s="4">
        <v>6990.7439000000004</v>
      </c>
      <c r="G34" s="2">
        <f t="shared" si="11"/>
        <v>5.8284855887478009E-3</v>
      </c>
    </row>
    <row r="35" spans="5:8" x14ac:dyDescent="0.25">
      <c r="E35" t="s">
        <v>24</v>
      </c>
      <c r="F35" s="4">
        <v>177201.03</v>
      </c>
      <c r="G35" s="2">
        <f t="shared" si="11"/>
        <v>0.14774016391392433</v>
      </c>
    </row>
    <row r="36" spans="5:8" x14ac:dyDescent="0.25">
      <c r="E36" t="s">
        <v>16</v>
      </c>
      <c r="F36" s="4">
        <v>33133.504000000001</v>
      </c>
      <c r="G36" s="2">
        <f t="shared" si="11"/>
        <v>2.7624835544142537E-2</v>
      </c>
    </row>
    <row r="37" spans="5:8" x14ac:dyDescent="0.25">
      <c r="E37" t="s">
        <v>17</v>
      </c>
      <c r="F37" s="4">
        <v>4009.0003999999999</v>
      </c>
      <c r="G37" s="2">
        <f t="shared" si="11"/>
        <v>3.342477051216848E-3</v>
      </c>
    </row>
    <row r="38" spans="5:8" x14ac:dyDescent="0.25">
      <c r="E38" t="s">
        <v>0</v>
      </c>
      <c r="F38" s="4">
        <v>1199410</v>
      </c>
      <c r="G38" s="2">
        <f t="shared" si="11"/>
        <v>1</v>
      </c>
    </row>
    <row r="42" spans="5:8" x14ac:dyDescent="0.25">
      <c r="E42" t="s">
        <v>33</v>
      </c>
      <c r="F42" t="s">
        <v>13</v>
      </c>
      <c r="G42" t="s">
        <v>14</v>
      </c>
      <c r="H42" t="s">
        <v>35</v>
      </c>
    </row>
    <row r="43" spans="5:8" x14ac:dyDescent="0.25">
      <c r="E43" t="s">
        <v>27</v>
      </c>
      <c r="F43">
        <v>3</v>
      </c>
      <c r="G43">
        <v>0.36</v>
      </c>
      <c r="H43" t="s">
        <v>34</v>
      </c>
    </row>
    <row r="44" spans="5:8" x14ac:dyDescent="0.25">
      <c r="E44" t="s">
        <v>28</v>
      </c>
      <c r="F44">
        <v>35</v>
      </c>
      <c r="G44">
        <v>4.2</v>
      </c>
      <c r="H44" t="s">
        <v>36</v>
      </c>
    </row>
    <row r="45" spans="5:8" x14ac:dyDescent="0.25">
      <c r="E45" t="s">
        <v>29</v>
      </c>
      <c r="F45">
        <v>32</v>
      </c>
      <c r="G45">
        <v>3.84</v>
      </c>
      <c r="H45" t="s">
        <v>37</v>
      </c>
    </row>
    <row r="46" spans="5:8" x14ac:dyDescent="0.25">
      <c r="E46" t="s">
        <v>30</v>
      </c>
      <c r="F46">
        <v>333</v>
      </c>
      <c r="G46">
        <v>39.979999999999997</v>
      </c>
      <c r="H46" t="s">
        <v>38</v>
      </c>
    </row>
    <row r="47" spans="5:8" x14ac:dyDescent="0.25">
      <c r="E47" t="s">
        <v>31</v>
      </c>
      <c r="F47">
        <v>29</v>
      </c>
      <c r="G47">
        <v>3.48</v>
      </c>
      <c r="H47" t="s">
        <v>39</v>
      </c>
    </row>
    <row r="48" spans="5:8" x14ac:dyDescent="0.25">
      <c r="E48" t="s">
        <v>32</v>
      </c>
      <c r="F48">
        <v>64</v>
      </c>
      <c r="G48">
        <v>7.68</v>
      </c>
      <c r="H48" t="s">
        <v>40</v>
      </c>
    </row>
    <row r="49" spans="5:8" x14ac:dyDescent="0.25">
      <c r="E49" t="s">
        <v>24</v>
      </c>
      <c r="F49">
        <v>32</v>
      </c>
      <c r="G49">
        <v>3.84</v>
      </c>
      <c r="H49" t="s">
        <v>41</v>
      </c>
    </row>
    <row r="50" spans="5:8" x14ac:dyDescent="0.25">
      <c r="E50" t="s">
        <v>16</v>
      </c>
      <c r="F50">
        <v>238</v>
      </c>
      <c r="G50">
        <v>28.57</v>
      </c>
      <c r="H50" t="s">
        <v>36</v>
      </c>
    </row>
    <row r="51" spans="5:8" x14ac:dyDescent="0.25">
      <c r="E51" t="s">
        <v>17</v>
      </c>
      <c r="F51">
        <v>67</v>
      </c>
      <c r="G51">
        <v>8.0399999999999991</v>
      </c>
      <c r="H51" t="s">
        <v>36</v>
      </c>
    </row>
    <row r="52" spans="5:8" x14ac:dyDescent="0.25">
      <c r="E52" t="s">
        <v>0</v>
      </c>
      <c r="F52">
        <v>833</v>
      </c>
      <c r="G52">
        <v>100</v>
      </c>
    </row>
    <row r="55" spans="5:8" x14ac:dyDescent="0.25">
      <c r="E55" s="5" t="s">
        <v>42</v>
      </c>
      <c r="F55" t="s">
        <v>13</v>
      </c>
      <c r="G55" t="s">
        <v>14</v>
      </c>
    </row>
    <row r="56" spans="5:8" x14ac:dyDescent="0.25">
      <c r="E56" s="5" t="s">
        <v>43</v>
      </c>
      <c r="F56" s="4">
        <v>2007.3829000000001</v>
      </c>
      <c r="G56" s="2">
        <f>F56/F$67</f>
        <v>4.5070419594272507E-2</v>
      </c>
    </row>
    <row r="57" spans="5:8" x14ac:dyDescent="0.25">
      <c r="E57" s="5" t="s">
        <v>44</v>
      </c>
      <c r="F57" s="4">
        <v>7681.5859</v>
      </c>
      <c r="G57" s="2">
        <f t="shared" ref="G57:G67" si="12">F57/F$67</f>
        <v>0.17246948734217443</v>
      </c>
    </row>
    <row r="58" spans="5:8" x14ac:dyDescent="0.25">
      <c r="E58" s="5" t="s">
        <v>45</v>
      </c>
      <c r="F58" s="4">
        <v>6018.9580999999998</v>
      </c>
      <c r="G58" s="2">
        <f t="shared" si="12"/>
        <v>0.13513962238462091</v>
      </c>
    </row>
    <row r="59" spans="5:8" x14ac:dyDescent="0.25">
      <c r="E59" s="5" t="s">
        <v>46</v>
      </c>
      <c r="F59" s="4">
        <v>9618.8181000000004</v>
      </c>
      <c r="G59" s="2">
        <f t="shared" si="12"/>
        <v>0.21596486040006771</v>
      </c>
    </row>
    <row r="60" spans="5:8" x14ac:dyDescent="0.25">
      <c r="E60" s="5" t="s">
        <v>47</v>
      </c>
      <c r="F60" s="4">
        <v>938.37542699999995</v>
      </c>
      <c r="G60" s="2">
        <f t="shared" si="12"/>
        <v>2.1068713015262124E-2</v>
      </c>
    </row>
    <row r="61" spans="5:8" x14ac:dyDescent="0.25">
      <c r="E61" s="5" t="s">
        <v>48</v>
      </c>
      <c r="F61" s="4">
        <v>3690.0906</v>
      </c>
      <c r="G61" s="2">
        <f t="shared" si="12"/>
        <v>8.2851125055852973E-2</v>
      </c>
    </row>
    <row r="62" spans="5:8" x14ac:dyDescent="0.25">
      <c r="E62" s="5" t="s">
        <v>49</v>
      </c>
      <c r="F62" s="4">
        <v>1043.9196999999999</v>
      </c>
      <c r="G62" s="2">
        <f t="shared" si="12"/>
        <v>2.3438427667051998E-2</v>
      </c>
    </row>
    <row r="63" spans="5:8" x14ac:dyDescent="0.25">
      <c r="E63" s="5" t="s">
        <v>50</v>
      </c>
      <c r="F63" s="4">
        <v>1717.91481</v>
      </c>
      <c r="G63" s="2">
        <f t="shared" si="12"/>
        <v>3.8571187048527182E-2</v>
      </c>
    </row>
    <row r="64" spans="5:8" x14ac:dyDescent="0.25">
      <c r="E64" s="5" t="s">
        <v>51</v>
      </c>
      <c r="F64" s="4">
        <v>4755.8822</v>
      </c>
      <c r="G64" s="2">
        <f t="shared" si="12"/>
        <v>0.10678062779897739</v>
      </c>
    </row>
    <row r="65" spans="5:7" x14ac:dyDescent="0.25">
      <c r="E65" s="5" t="s">
        <v>52</v>
      </c>
      <c r="F65" s="4">
        <v>1532.7909</v>
      </c>
      <c r="G65" s="2">
        <f t="shared" si="12"/>
        <v>3.4414724272724746E-2</v>
      </c>
    </row>
    <row r="66" spans="5:7" x14ac:dyDescent="0.25">
      <c r="E66" s="6">
        <v>1</v>
      </c>
      <c r="F66" s="4">
        <v>5533.0926900000004</v>
      </c>
      <c r="G66" s="2">
        <f t="shared" si="12"/>
        <v>0.12423081276237931</v>
      </c>
    </row>
    <row r="67" spans="5:7" x14ac:dyDescent="0.25">
      <c r="E67" s="5" t="s">
        <v>0</v>
      </c>
      <c r="F67" s="4">
        <v>44538.811000000002</v>
      </c>
      <c r="G67" s="2">
        <f t="shared" si="12"/>
        <v>1</v>
      </c>
    </row>
    <row r="82" spans="6:8" x14ac:dyDescent="0.25">
      <c r="F82" t="s">
        <v>134</v>
      </c>
      <c r="G82" t="s">
        <v>13</v>
      </c>
      <c r="H82" t="s">
        <v>14</v>
      </c>
    </row>
    <row r="83" spans="6:8" x14ac:dyDescent="0.25">
      <c r="F83" t="s">
        <v>135</v>
      </c>
      <c r="G83" s="1">
        <v>342719.32</v>
      </c>
      <c r="H83" s="2">
        <f>G83/G$108</f>
        <v>0.45263532158204023</v>
      </c>
    </row>
    <row r="84" spans="6:8" x14ac:dyDescent="0.25">
      <c r="F84" t="s">
        <v>136</v>
      </c>
      <c r="G84" s="1">
        <v>28381.245999999999</v>
      </c>
      <c r="H84" s="2">
        <f t="shared" ref="H84:H108" si="13">G84/G$108</f>
        <v>3.7483601479219184E-2</v>
      </c>
    </row>
    <row r="85" spans="6:8" x14ac:dyDescent="0.25">
      <c r="F85" t="s">
        <v>137</v>
      </c>
      <c r="G85" s="1">
        <v>2448.0167000000001</v>
      </c>
      <c r="H85" s="2">
        <f t="shared" si="13"/>
        <v>3.233137910762384E-3</v>
      </c>
    </row>
    <row r="86" spans="6:8" x14ac:dyDescent="0.25">
      <c r="F86" t="s">
        <v>138</v>
      </c>
      <c r="G86" s="1">
        <v>18202.286</v>
      </c>
      <c r="H86" s="2">
        <f t="shared" si="13"/>
        <v>2.4040073308788861E-2</v>
      </c>
    </row>
    <row r="87" spans="6:8" x14ac:dyDescent="0.25">
      <c r="F87" t="s">
        <v>139</v>
      </c>
      <c r="G87" s="1">
        <v>10660.674000000001</v>
      </c>
      <c r="H87" s="2">
        <f t="shared" si="13"/>
        <v>1.4079736165067367E-2</v>
      </c>
    </row>
    <row r="88" spans="6:8" x14ac:dyDescent="0.25">
      <c r="F88" t="s">
        <v>140</v>
      </c>
      <c r="G88" s="1">
        <v>51298.353000000003</v>
      </c>
      <c r="H88" s="2">
        <f t="shared" si="13"/>
        <v>6.7750620264956235E-2</v>
      </c>
    </row>
    <row r="89" spans="6:8" x14ac:dyDescent="0.25">
      <c r="F89" t="s">
        <v>141</v>
      </c>
      <c r="G89" s="1">
        <v>45436.288</v>
      </c>
      <c r="H89" s="2">
        <f t="shared" si="13"/>
        <v>6.0008489834696789E-2</v>
      </c>
    </row>
    <row r="90" spans="6:8" x14ac:dyDescent="0.25">
      <c r="F90" t="s">
        <v>142</v>
      </c>
      <c r="G90" s="1">
        <v>15656.869000000001</v>
      </c>
      <c r="H90" s="2">
        <f t="shared" si="13"/>
        <v>2.0678297140595624E-2</v>
      </c>
    </row>
    <row r="91" spans="6:8" x14ac:dyDescent="0.25">
      <c r="F91" t="s">
        <v>143</v>
      </c>
      <c r="G91" s="1">
        <v>4708.4808999999996</v>
      </c>
      <c r="H91" s="2">
        <f t="shared" si="13"/>
        <v>6.2185719974420873E-3</v>
      </c>
    </row>
    <row r="92" spans="6:8" x14ac:dyDescent="0.25">
      <c r="F92" t="s">
        <v>144</v>
      </c>
      <c r="G92" s="1">
        <v>6773.4795000000004</v>
      </c>
      <c r="H92" s="2">
        <f t="shared" si="13"/>
        <v>8.9458512922815595E-3</v>
      </c>
    </row>
    <row r="93" spans="6:8" x14ac:dyDescent="0.25">
      <c r="F93" t="s">
        <v>145</v>
      </c>
      <c r="G93" s="1">
        <v>250.734543</v>
      </c>
      <c r="H93" s="2">
        <f t="shared" si="13"/>
        <v>3.3114943885431057E-4</v>
      </c>
    </row>
    <row r="94" spans="6:8" x14ac:dyDescent="0.25">
      <c r="F94" t="s">
        <v>146</v>
      </c>
      <c r="G94" s="1">
        <v>28683.63</v>
      </c>
      <c r="H94" s="2">
        <f t="shared" si="13"/>
        <v>3.7882965247451633E-2</v>
      </c>
    </row>
    <row r="95" spans="6:8" x14ac:dyDescent="0.25">
      <c r="F95" t="s">
        <v>147</v>
      </c>
      <c r="G95" s="1">
        <v>36950.770199999999</v>
      </c>
      <c r="H95" s="2">
        <f t="shared" si="13"/>
        <v>4.8801520008212751E-2</v>
      </c>
    </row>
    <row r="96" spans="6:8" x14ac:dyDescent="0.25">
      <c r="F96" t="s">
        <v>148</v>
      </c>
      <c r="G96" s="1">
        <v>9074.0131999999994</v>
      </c>
      <c r="H96" s="2">
        <f t="shared" si="13"/>
        <v>1.1984205859248547E-2</v>
      </c>
    </row>
    <row r="97" spans="6:8" x14ac:dyDescent="0.25">
      <c r="F97" t="s">
        <v>149</v>
      </c>
      <c r="G97" s="1">
        <v>10460.699000000001</v>
      </c>
      <c r="H97" s="2">
        <f t="shared" si="13"/>
        <v>1.3815625730810643E-2</v>
      </c>
    </row>
    <row r="98" spans="6:8" x14ac:dyDescent="0.25">
      <c r="F98" t="s">
        <v>150</v>
      </c>
      <c r="G98" s="1">
        <v>4172.6203999999998</v>
      </c>
      <c r="H98" s="2">
        <f t="shared" si="13"/>
        <v>5.5108517856354905E-3</v>
      </c>
    </row>
    <row r="99" spans="6:8" x14ac:dyDescent="0.25">
      <c r="F99" t="s">
        <v>151</v>
      </c>
      <c r="G99" s="1">
        <v>441.31167199999999</v>
      </c>
      <c r="H99" s="2">
        <f t="shared" si="13"/>
        <v>5.8284794266523358E-4</v>
      </c>
    </row>
    <row r="100" spans="6:8" x14ac:dyDescent="0.25">
      <c r="F100" t="s">
        <v>152</v>
      </c>
      <c r="G100" s="1">
        <v>1872.10968</v>
      </c>
      <c r="H100" s="2">
        <f t="shared" si="13"/>
        <v>2.472527568751159E-3</v>
      </c>
    </row>
    <row r="101" spans="6:8" x14ac:dyDescent="0.25">
      <c r="F101" t="s">
        <v>153</v>
      </c>
      <c r="G101" s="1">
        <v>707.34558100000004</v>
      </c>
      <c r="H101" s="2">
        <f t="shared" si="13"/>
        <v>9.3420351827720152E-4</v>
      </c>
    </row>
    <row r="102" spans="6:8" x14ac:dyDescent="0.25">
      <c r="F102" t="s">
        <v>154</v>
      </c>
      <c r="G102" s="1">
        <v>4837.4210999999996</v>
      </c>
      <c r="H102" s="2">
        <f t="shared" si="13"/>
        <v>6.388865545211302E-3</v>
      </c>
    </row>
    <row r="103" spans="6:8" x14ac:dyDescent="0.25">
      <c r="F103" t="s">
        <v>155</v>
      </c>
      <c r="G103" s="1">
        <v>769.17858899999999</v>
      </c>
      <c r="H103" s="2">
        <f t="shared" si="13"/>
        <v>1.0158674392387185E-3</v>
      </c>
    </row>
    <row r="104" spans="6:8" x14ac:dyDescent="0.25">
      <c r="F104" t="s">
        <v>156</v>
      </c>
      <c r="G104" s="1">
        <v>6960.4795000000004</v>
      </c>
      <c r="H104" s="2">
        <f t="shared" si="13"/>
        <v>9.1928254200775682E-3</v>
      </c>
    </row>
    <row r="105" spans="6:8" x14ac:dyDescent="0.25">
      <c r="F105" t="s">
        <v>157</v>
      </c>
      <c r="G105" s="1">
        <v>155.48170500000001</v>
      </c>
      <c r="H105" s="2">
        <f t="shared" si="13"/>
        <v>2.0534737155407203E-4</v>
      </c>
    </row>
    <row r="106" spans="6:8" x14ac:dyDescent="0.25">
      <c r="F106" t="s">
        <v>16</v>
      </c>
      <c r="G106" s="1">
        <v>99680.114000000001</v>
      </c>
      <c r="H106" s="2">
        <f t="shared" si="13"/>
        <v>0.13164924713238935</v>
      </c>
    </row>
    <row r="107" spans="6:8" x14ac:dyDescent="0.25">
      <c r="F107" t="s">
        <v>17</v>
      </c>
      <c r="G107" s="1">
        <v>25863.406999999999</v>
      </c>
      <c r="H107" s="2">
        <f t="shared" si="13"/>
        <v>3.4158248051648181E-2</v>
      </c>
    </row>
    <row r="108" spans="6:8" x14ac:dyDescent="0.25">
      <c r="F108" t="s">
        <v>0</v>
      </c>
      <c r="G108" s="1">
        <v>757164.33</v>
      </c>
      <c r="H108" s="2">
        <f t="shared" si="13"/>
        <v>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5C4A-EDC2-44E3-A922-ECCEE25400BF}">
  <dimension ref="C1:K51"/>
  <sheetViews>
    <sheetView workbookViewId="0">
      <selection activeCell="L17" sqref="L17"/>
    </sheetView>
  </sheetViews>
  <sheetFormatPr defaultRowHeight="15" x14ac:dyDescent="0.25"/>
  <cols>
    <col min="4" max="4" width="36" bestFit="1" customWidth="1"/>
    <col min="6" max="6" width="0" hidden="1" customWidth="1"/>
    <col min="9" max="9" width="0" hidden="1" customWidth="1"/>
  </cols>
  <sheetData>
    <row r="1" spans="4:11" x14ac:dyDescent="0.25">
      <c r="D1" s="9"/>
      <c r="E1" s="60" t="s">
        <v>2</v>
      </c>
      <c r="F1" s="60"/>
      <c r="G1" s="60"/>
      <c r="H1" s="60" t="s">
        <v>72</v>
      </c>
      <c r="I1" s="60"/>
      <c r="J1" s="60"/>
      <c r="K1" s="16" t="s">
        <v>96</v>
      </c>
    </row>
    <row r="2" spans="4:11" x14ac:dyDescent="0.25">
      <c r="D2" s="9" t="s">
        <v>97</v>
      </c>
      <c r="E2" s="9" t="s">
        <v>73</v>
      </c>
      <c r="F2" s="9" t="s">
        <v>74</v>
      </c>
      <c r="G2" s="9" t="s">
        <v>75</v>
      </c>
      <c r="H2" s="9" t="s">
        <v>73</v>
      </c>
      <c r="I2" s="9" t="s">
        <v>74</v>
      </c>
      <c r="J2" s="9" t="s">
        <v>75</v>
      </c>
      <c r="K2" s="16" t="s">
        <v>73</v>
      </c>
    </row>
    <row r="3" spans="4:11" x14ac:dyDescent="0.25">
      <c r="D3" s="9" t="s">
        <v>12</v>
      </c>
      <c r="K3" s="13"/>
    </row>
    <row r="4" spans="4:11" x14ac:dyDescent="0.25">
      <c r="D4" s="8" t="s">
        <v>5</v>
      </c>
      <c r="E4" s="12">
        <v>4.1604460619700001</v>
      </c>
      <c r="F4" s="12">
        <v>0.77854255176999998</v>
      </c>
      <c r="G4" s="12">
        <f>E4/F4</f>
        <v>5.3438903917471361</v>
      </c>
      <c r="H4" s="12">
        <v>3.0303226571200002</v>
      </c>
      <c r="I4" s="12">
        <v>0.84922248038399994</v>
      </c>
      <c r="J4" s="12">
        <f>H4/I4</f>
        <v>3.5683495516389936</v>
      </c>
      <c r="K4" s="13">
        <v>0</v>
      </c>
    </row>
    <row r="5" spans="4:11" x14ac:dyDescent="0.25">
      <c r="D5" s="8" t="s">
        <v>6</v>
      </c>
      <c r="E5" s="12">
        <v>3.5104761996099998</v>
      </c>
      <c r="F5" s="12">
        <v>0.74370316827899996</v>
      </c>
      <c r="G5" s="12">
        <f t="shared" ref="G5:G27" si="0">E5/F5</f>
        <v>4.7202652205093818</v>
      </c>
      <c r="H5" s="12">
        <v>2.9527450713199999</v>
      </c>
      <c r="I5" s="12">
        <v>0.806365312344</v>
      </c>
      <c r="J5" s="12">
        <f t="shared" ref="J5:J26" si="1">H5/I5</f>
        <v>3.66179574706252</v>
      </c>
      <c r="K5" s="13">
        <v>0</v>
      </c>
    </row>
    <row r="6" spans="4:11" x14ac:dyDescent="0.25">
      <c r="D6" s="8" t="s">
        <v>76</v>
      </c>
      <c r="E6" s="12">
        <v>4.1771237896700004</v>
      </c>
      <c r="F6" s="12">
        <v>0.86256184858200002</v>
      </c>
      <c r="G6" s="12">
        <f t="shared" si="0"/>
        <v>4.8426948125945302</v>
      </c>
      <c r="H6" s="12">
        <v>3.36612009077</v>
      </c>
      <c r="I6" s="12">
        <v>0.92557572184299997</v>
      </c>
      <c r="J6" s="12">
        <f t="shared" si="1"/>
        <v>3.636785204421098</v>
      </c>
      <c r="K6" s="13">
        <v>0</v>
      </c>
    </row>
    <row r="7" spans="4:11" x14ac:dyDescent="0.25">
      <c r="D7" s="8" t="s">
        <v>8</v>
      </c>
      <c r="E7" s="14">
        <v>0.55870153262199995</v>
      </c>
      <c r="F7" s="14">
        <v>0.72558846919499997</v>
      </c>
      <c r="G7" s="14">
        <f t="shared" si="0"/>
        <v>0.76999781052453631</v>
      </c>
      <c r="H7" s="12">
        <v>2.3351701708400001</v>
      </c>
      <c r="I7" s="12">
        <v>0.61896338891199998</v>
      </c>
      <c r="J7" s="12">
        <f t="shared" si="1"/>
        <v>3.7727112987162457</v>
      </c>
      <c r="K7" s="13">
        <v>0</v>
      </c>
    </row>
    <row r="8" spans="4:11" x14ac:dyDescent="0.25">
      <c r="D8" s="8" t="s">
        <v>1</v>
      </c>
      <c r="E8" s="12"/>
      <c r="F8" s="12"/>
      <c r="G8" s="12"/>
      <c r="H8" s="12">
        <v>2.7973122802699999</v>
      </c>
      <c r="I8" s="12">
        <v>0.73562760829899998</v>
      </c>
      <c r="J8" s="12">
        <f t="shared" si="1"/>
        <v>3.8026200331690334</v>
      </c>
      <c r="K8" s="13">
        <v>0</v>
      </c>
    </row>
    <row r="9" spans="4:11" x14ac:dyDescent="0.25">
      <c r="D9" s="9" t="s">
        <v>85</v>
      </c>
      <c r="E9" s="12"/>
      <c r="F9" s="12"/>
      <c r="G9" s="12"/>
      <c r="H9" s="12"/>
      <c r="I9" s="12"/>
      <c r="J9" s="12"/>
      <c r="K9" s="13"/>
    </row>
    <row r="10" spans="4:11" x14ac:dyDescent="0.25">
      <c r="D10" s="8" t="s">
        <v>77</v>
      </c>
      <c r="E10" s="12">
        <v>0.63693140234300005</v>
      </c>
      <c r="F10" s="12">
        <v>0.428060234406</v>
      </c>
      <c r="G10" s="12">
        <f t="shared" si="0"/>
        <v>1.4879480763422026</v>
      </c>
      <c r="H10" s="12">
        <v>0.44288968978600002</v>
      </c>
      <c r="I10" s="12">
        <v>0.22001831246299999</v>
      </c>
      <c r="J10" s="12">
        <f t="shared" si="1"/>
        <v>2.0129673972500806</v>
      </c>
      <c r="K10" s="13">
        <v>0</v>
      </c>
    </row>
    <row r="11" spans="4:11" x14ac:dyDescent="0.25">
      <c r="D11" s="8" t="s">
        <v>78</v>
      </c>
      <c r="E11" s="14">
        <v>-0.31996453982599998</v>
      </c>
      <c r="F11" s="14">
        <v>0.330298566091</v>
      </c>
      <c r="G11" s="14">
        <f t="shared" si="0"/>
        <v>-0.96871307560519981</v>
      </c>
      <c r="H11" s="12">
        <v>0.207468144149</v>
      </c>
      <c r="I11" s="12">
        <v>0.12568986112300001</v>
      </c>
      <c r="J11" s="12">
        <f t="shared" si="1"/>
        <v>1.6506354792290829</v>
      </c>
      <c r="K11" s="13">
        <v>0</v>
      </c>
    </row>
    <row r="12" spans="4:11" x14ac:dyDescent="0.25">
      <c r="D12" s="8" t="s">
        <v>79</v>
      </c>
      <c r="E12" s="12">
        <v>-0.60426936075899995</v>
      </c>
      <c r="F12" s="12">
        <v>0.33984796696300001</v>
      </c>
      <c r="G12" s="12">
        <f t="shared" si="0"/>
        <v>-1.7780578950021733</v>
      </c>
      <c r="H12" s="14">
        <v>-2.1967455866500001E-2</v>
      </c>
      <c r="I12" s="14">
        <v>0.123182719633</v>
      </c>
      <c r="J12" s="14">
        <f t="shared" si="1"/>
        <v>-0.1783322850148783</v>
      </c>
      <c r="K12" s="13">
        <v>0</v>
      </c>
    </row>
    <row r="13" spans="4:11" x14ac:dyDescent="0.25">
      <c r="D13" s="8" t="s">
        <v>80</v>
      </c>
      <c r="E13" s="12">
        <v>0.386555988791</v>
      </c>
      <c r="F13" s="12">
        <v>0.13981019067700001</v>
      </c>
      <c r="G13" s="12">
        <f t="shared" si="0"/>
        <v>2.764862753703345</v>
      </c>
      <c r="H13" s="12">
        <v>0.13924086810399999</v>
      </c>
      <c r="I13" s="12">
        <v>9.6154817218600003E-2</v>
      </c>
      <c r="J13" s="12">
        <f t="shared" si="1"/>
        <v>1.4480904039102631</v>
      </c>
      <c r="K13" s="13">
        <v>0</v>
      </c>
    </row>
    <row r="14" spans="4:11" x14ac:dyDescent="0.25">
      <c r="D14" s="8" t="s">
        <v>81</v>
      </c>
      <c r="E14" s="14">
        <v>0.114951094418</v>
      </c>
      <c r="F14" s="14">
        <v>0.192458324269</v>
      </c>
      <c r="G14" s="14">
        <f t="shared" si="0"/>
        <v>0.59727785147569012</v>
      </c>
      <c r="H14" s="12">
        <v>0.214043252081</v>
      </c>
      <c r="I14" s="12">
        <v>0.12066125253899999</v>
      </c>
      <c r="J14" s="12">
        <f t="shared" si="1"/>
        <v>1.7739186986461721</v>
      </c>
      <c r="K14" s="13">
        <v>0</v>
      </c>
    </row>
    <row r="15" spans="4:11" x14ac:dyDescent="0.25">
      <c r="D15" s="8" t="s">
        <v>82</v>
      </c>
      <c r="E15" s="12">
        <v>0.18667028106299999</v>
      </c>
      <c r="F15" s="12">
        <v>0.169122151419</v>
      </c>
      <c r="G15" s="12">
        <f t="shared" si="0"/>
        <v>1.1037600899513424</v>
      </c>
      <c r="H15" s="12">
        <v>5.7498286709E-2</v>
      </c>
      <c r="I15" s="12">
        <v>0.10485156145000001</v>
      </c>
      <c r="J15" s="12">
        <f t="shared" si="1"/>
        <v>0.54837797276313238</v>
      </c>
      <c r="K15" s="13">
        <v>0</v>
      </c>
    </row>
    <row r="16" spans="4:11" x14ac:dyDescent="0.25">
      <c r="D16" s="8" t="s">
        <v>84</v>
      </c>
      <c r="E16" s="12">
        <v>-0.26443083567499998</v>
      </c>
      <c r="F16" s="12">
        <v>0.185831317616</v>
      </c>
      <c r="G16" s="12">
        <f t="shared" si="0"/>
        <v>-1.42296163567767</v>
      </c>
      <c r="H16" s="12">
        <v>-4.5778906279200001E-4</v>
      </c>
      <c r="I16" s="12">
        <v>8.9079138440899999E-2</v>
      </c>
      <c r="J16" s="12">
        <f t="shared" si="1"/>
        <v>-5.1391276431767743E-3</v>
      </c>
      <c r="K16" s="13">
        <v>0</v>
      </c>
    </row>
    <row r="17" spans="4:11" x14ac:dyDescent="0.25">
      <c r="D17" s="11" t="s">
        <v>86</v>
      </c>
      <c r="E17" s="12"/>
      <c r="F17" s="12"/>
      <c r="G17" s="12"/>
      <c r="H17" s="12"/>
      <c r="I17" s="12"/>
      <c r="J17" s="12"/>
      <c r="K17" s="13"/>
    </row>
    <row r="18" spans="4:11" x14ac:dyDescent="0.25">
      <c r="D18" s="8" t="s">
        <v>87</v>
      </c>
      <c r="E18" s="12">
        <v>-1.0046879686900001</v>
      </c>
      <c r="F18" s="12">
        <v>0.36637787288700002</v>
      </c>
      <c r="G18" s="12">
        <f t="shared" si="0"/>
        <v>-2.7422179204579602</v>
      </c>
      <c r="H18" s="12">
        <v>-0.53284351901600002</v>
      </c>
      <c r="I18" s="12">
        <v>0.22891969587899999</v>
      </c>
      <c r="J18" s="12">
        <f t="shared" si="1"/>
        <v>-2.3276438358438365</v>
      </c>
      <c r="K18" s="13">
        <v>0</v>
      </c>
    </row>
    <row r="19" spans="4:11" x14ac:dyDescent="0.25">
      <c r="D19" s="8" t="s">
        <v>88</v>
      </c>
      <c r="E19" s="14">
        <v>-0.42274202370199998</v>
      </c>
      <c r="F19" s="14">
        <v>0.29876236398099998</v>
      </c>
      <c r="G19" s="14">
        <f t="shared" si="0"/>
        <v>-1.4149775027516003</v>
      </c>
      <c r="H19" s="12">
        <v>-0.490003722162</v>
      </c>
      <c r="I19" s="12">
        <v>0.21362936819799999</v>
      </c>
      <c r="J19" s="12">
        <f t="shared" si="1"/>
        <v>-2.2937095507760223</v>
      </c>
      <c r="K19" s="13">
        <v>0</v>
      </c>
    </row>
    <row r="20" spans="4:11" x14ac:dyDescent="0.25">
      <c r="D20" s="8" t="s">
        <v>89</v>
      </c>
      <c r="E20" s="14">
        <v>-0.240286690044</v>
      </c>
      <c r="F20" s="14">
        <v>0.21733752889899999</v>
      </c>
      <c r="G20" s="14">
        <f t="shared" si="0"/>
        <v>-1.105592261314726</v>
      </c>
      <c r="H20" s="12">
        <v>-0.30418551390999998</v>
      </c>
      <c r="I20" s="12">
        <v>0.14552169715400001</v>
      </c>
      <c r="J20" s="12">
        <f t="shared" si="1"/>
        <v>-2.0903103788577462</v>
      </c>
      <c r="K20" s="13">
        <v>0</v>
      </c>
    </row>
    <row r="21" spans="4:11" x14ac:dyDescent="0.25">
      <c r="D21" s="8" t="s">
        <v>90</v>
      </c>
      <c r="E21" s="12">
        <v>0.64786629805100004</v>
      </c>
      <c r="F21" s="12">
        <v>0.20129117021699999</v>
      </c>
      <c r="G21" s="12">
        <f t="shared" si="0"/>
        <v>3.218552991433127</v>
      </c>
      <c r="H21" s="12">
        <v>0.55098581058100005</v>
      </c>
      <c r="I21" s="12">
        <v>0.170404803445</v>
      </c>
      <c r="J21" s="12">
        <f t="shared" si="1"/>
        <v>3.2333936569976838</v>
      </c>
      <c r="K21" s="13">
        <v>0</v>
      </c>
    </row>
    <row r="22" spans="4:11" x14ac:dyDescent="0.25">
      <c r="D22" s="8" t="s">
        <v>91</v>
      </c>
      <c r="E22" s="14">
        <v>-0.114672325006</v>
      </c>
      <c r="F22" s="14">
        <v>0.290998978839</v>
      </c>
      <c r="G22" s="14">
        <f t="shared" si="0"/>
        <v>-0.39406435535790785</v>
      </c>
      <c r="H22" s="12">
        <v>0.38090213653999999</v>
      </c>
      <c r="I22" s="12">
        <v>0.15897017527499999</v>
      </c>
      <c r="J22" s="12">
        <f t="shared" si="1"/>
        <v>2.3960603671794627</v>
      </c>
      <c r="K22" s="13">
        <v>0</v>
      </c>
    </row>
    <row r="23" spans="4:11" x14ac:dyDescent="0.25">
      <c r="D23" s="8" t="s">
        <v>92</v>
      </c>
      <c r="E23" s="12">
        <v>-0.65503293533499996</v>
      </c>
      <c r="F23" s="12">
        <v>0.378865364388</v>
      </c>
      <c r="G23" s="12">
        <f t="shared" si="0"/>
        <v>-1.7289332752628552</v>
      </c>
      <c r="H23" s="12">
        <v>-0.67398848632599995</v>
      </c>
      <c r="I23" s="12">
        <v>0.25962100598499999</v>
      </c>
      <c r="J23" s="12">
        <f t="shared" si="1"/>
        <v>-2.5960475877862543</v>
      </c>
      <c r="K23" s="13">
        <v>0</v>
      </c>
    </row>
    <row r="24" spans="4:11" x14ac:dyDescent="0.25">
      <c r="D24" s="8" t="s">
        <v>93</v>
      </c>
      <c r="E24" s="12">
        <v>1.54697550501</v>
      </c>
      <c r="F24" s="12">
        <v>0.27732491763700001</v>
      </c>
      <c r="G24" s="12">
        <f t="shared" si="0"/>
        <v>5.5782059477067572</v>
      </c>
      <c r="H24" s="12">
        <v>0.54016567892300005</v>
      </c>
      <c r="I24" s="12">
        <v>0.24983720842900001</v>
      </c>
      <c r="J24" s="12">
        <f t="shared" si="1"/>
        <v>2.1620705831593816</v>
      </c>
      <c r="K24" s="13">
        <v>0</v>
      </c>
    </row>
    <row r="25" spans="4:11" x14ac:dyDescent="0.25">
      <c r="D25" s="10" t="s">
        <v>83</v>
      </c>
      <c r="E25" s="15">
        <v>2.4641572368E-3</v>
      </c>
      <c r="F25" s="12">
        <v>1.10007219214E-3</v>
      </c>
      <c r="G25" s="12">
        <f t="shared" si="0"/>
        <v>2.2399959333636175</v>
      </c>
      <c r="H25" s="15">
        <v>3.78319366152E-3</v>
      </c>
      <c r="I25" s="12">
        <v>1.0371015624599999E-3</v>
      </c>
      <c r="J25" s="12">
        <f t="shared" si="1"/>
        <v>3.6478526293473927</v>
      </c>
      <c r="K25" s="13">
        <v>0</v>
      </c>
    </row>
    <row r="26" spans="4:11" x14ac:dyDescent="0.25">
      <c r="D26" s="5" t="s">
        <v>94</v>
      </c>
      <c r="E26" s="12">
        <v>-7.6164903387000003</v>
      </c>
      <c r="F26" s="12">
        <v>1.2148742030499999</v>
      </c>
      <c r="G26" s="12">
        <f t="shared" si="0"/>
        <v>-6.2693654368315963</v>
      </c>
      <c r="H26" s="12">
        <v>-4.9645670176500003</v>
      </c>
      <c r="I26" s="12">
        <v>1.30762365198</v>
      </c>
      <c r="J26" s="12">
        <f t="shared" si="1"/>
        <v>-3.7966329303792166</v>
      </c>
      <c r="K26" s="13">
        <v>0</v>
      </c>
    </row>
    <row r="27" spans="4:11" x14ac:dyDescent="0.25">
      <c r="D27" s="5" t="s">
        <v>95</v>
      </c>
      <c r="E27" s="12">
        <v>0.71956464020599997</v>
      </c>
      <c r="F27" s="12">
        <v>0.19236223438700001</v>
      </c>
      <c r="G27" s="12">
        <f t="shared" si="0"/>
        <v>3.7406752032124904</v>
      </c>
      <c r="H27" s="12"/>
      <c r="I27" s="12"/>
      <c r="J27" s="12"/>
      <c r="K27" s="13"/>
    </row>
    <row r="28" spans="4:11" x14ac:dyDescent="0.25">
      <c r="G28" s="7"/>
    </row>
    <row r="31" spans="4:11" x14ac:dyDescent="0.25">
      <c r="G31" s="7"/>
    </row>
    <row r="32" spans="4:11" x14ac:dyDescent="0.25">
      <c r="G32" s="7"/>
    </row>
    <row r="33" spans="3:7" x14ac:dyDescent="0.25">
      <c r="C33">
        <v>44</v>
      </c>
      <c r="D33" t="s">
        <v>53</v>
      </c>
    </row>
    <row r="34" spans="3:7" x14ac:dyDescent="0.25">
      <c r="C34">
        <v>45</v>
      </c>
      <c r="D34" t="s">
        <v>54</v>
      </c>
      <c r="G34" s="7"/>
    </row>
    <row r="35" spans="3:7" x14ac:dyDescent="0.25">
      <c r="C35">
        <v>65</v>
      </c>
      <c r="D35" t="s">
        <v>55</v>
      </c>
    </row>
    <row r="36" spans="3:7" x14ac:dyDescent="0.25">
      <c r="C36">
        <v>66</v>
      </c>
      <c r="D36" t="s">
        <v>56</v>
      </c>
    </row>
    <row r="37" spans="3:7" x14ac:dyDescent="0.25">
      <c r="C37">
        <v>67</v>
      </c>
      <c r="D37" t="s">
        <v>57</v>
      </c>
    </row>
    <row r="38" spans="3:7" x14ac:dyDescent="0.25">
      <c r="C38">
        <v>68</v>
      </c>
      <c r="D38" t="s">
        <v>58</v>
      </c>
    </row>
    <row r="39" spans="3:7" x14ac:dyDescent="0.25">
      <c r="C39">
        <v>70</v>
      </c>
      <c r="D39" t="s">
        <v>59</v>
      </c>
    </row>
    <row r="40" spans="3:7" x14ac:dyDescent="0.25">
      <c r="C40">
        <v>71</v>
      </c>
      <c r="D40" t="s">
        <v>60</v>
      </c>
    </row>
    <row r="41" spans="3:7" x14ac:dyDescent="0.25">
      <c r="C41">
        <v>72</v>
      </c>
      <c r="D41" t="s">
        <v>61</v>
      </c>
    </row>
    <row r="42" spans="3:7" x14ac:dyDescent="0.25">
      <c r="C42">
        <v>75</v>
      </c>
      <c r="D42" t="s">
        <v>62</v>
      </c>
    </row>
    <row r="43" spans="3:7" x14ac:dyDescent="0.25">
      <c r="C43">
        <v>76</v>
      </c>
      <c r="D43" t="s">
        <v>63</v>
      </c>
    </row>
    <row r="44" spans="3:7" x14ac:dyDescent="0.25">
      <c r="C44">
        <v>77</v>
      </c>
      <c r="D44" t="s">
        <v>64</v>
      </c>
    </row>
    <row r="45" spans="3:7" x14ac:dyDescent="0.25">
      <c r="C45">
        <v>78</v>
      </c>
      <c r="D45" t="s">
        <v>65</v>
      </c>
    </row>
    <row r="46" spans="3:7" x14ac:dyDescent="0.25">
      <c r="C46">
        <v>80</v>
      </c>
      <c r="D46" t="s">
        <v>66</v>
      </c>
    </row>
    <row r="47" spans="3:7" x14ac:dyDescent="0.25">
      <c r="C47">
        <v>81</v>
      </c>
      <c r="D47" t="s">
        <v>67</v>
      </c>
    </row>
    <row r="48" spans="3:7" x14ac:dyDescent="0.25">
      <c r="C48">
        <v>82</v>
      </c>
      <c r="D48" t="s">
        <v>68</v>
      </c>
    </row>
    <row r="49" spans="3:4" x14ac:dyDescent="0.25">
      <c r="C49">
        <v>101</v>
      </c>
      <c r="D49" t="s">
        <v>69</v>
      </c>
    </row>
    <row r="50" spans="3:4" x14ac:dyDescent="0.25">
      <c r="C50">
        <v>102</v>
      </c>
      <c r="D50" t="s">
        <v>70</v>
      </c>
    </row>
    <row r="51" spans="3:4" x14ac:dyDescent="0.25">
      <c r="C51">
        <v>0</v>
      </c>
      <c r="D51" t="s">
        <v>71</v>
      </c>
    </row>
  </sheetData>
  <mergeCells count="2">
    <mergeCell ref="E1:G1"/>
    <mergeCell ref="H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2531C-BE11-4CCB-B052-C98F92BB0606}">
  <dimension ref="A1:U54"/>
  <sheetViews>
    <sheetView topLeftCell="A3" workbookViewId="0">
      <selection activeCell="N13" sqref="L13:N13"/>
    </sheetView>
  </sheetViews>
  <sheetFormatPr defaultRowHeight="15" x14ac:dyDescent="0.25"/>
  <cols>
    <col min="2" max="2" width="15.85546875" customWidth="1"/>
    <col min="6" max="7" width="9.140625" customWidth="1"/>
    <col min="8" max="8" width="34.28515625" customWidth="1"/>
    <col min="9" max="9" width="9.140625" customWidth="1"/>
    <col min="10" max="10" width="9.140625" hidden="1" customWidth="1"/>
    <col min="11" max="12" width="9.140625" customWidth="1"/>
    <col min="13" max="13" width="9.140625" hidden="1" customWidth="1"/>
    <col min="14" max="16" width="9.140625" customWidth="1"/>
  </cols>
  <sheetData>
    <row r="1" spans="1:21" x14ac:dyDescent="0.25">
      <c r="A1">
        <v>11</v>
      </c>
      <c r="B1" t="s">
        <v>159</v>
      </c>
      <c r="C1" t="s">
        <v>98</v>
      </c>
      <c r="D1">
        <v>0.97315742737400002</v>
      </c>
      <c r="E1">
        <v>0.41919864391099998</v>
      </c>
      <c r="H1" s="17"/>
      <c r="I1" s="61" t="s">
        <v>126</v>
      </c>
      <c r="J1" s="62"/>
      <c r="K1" s="62"/>
      <c r="L1" s="61" t="s">
        <v>177</v>
      </c>
      <c r="M1" s="62"/>
      <c r="N1" s="62"/>
      <c r="O1" s="38" t="s">
        <v>96</v>
      </c>
    </row>
    <row r="2" spans="1:21" x14ac:dyDescent="0.25">
      <c r="A2">
        <v>12</v>
      </c>
      <c r="B2" t="s">
        <v>160</v>
      </c>
      <c r="C2" t="s">
        <v>98</v>
      </c>
      <c r="D2">
        <v>0.565450347204</v>
      </c>
      <c r="E2">
        <v>0.43883907730499999</v>
      </c>
      <c r="H2" s="30" t="s">
        <v>97</v>
      </c>
      <c r="I2" s="32" t="s">
        <v>73</v>
      </c>
      <c r="J2" s="31" t="s">
        <v>74</v>
      </c>
      <c r="K2" s="31" t="s">
        <v>75</v>
      </c>
      <c r="L2" s="32" t="s">
        <v>73</v>
      </c>
      <c r="M2" s="31" t="s">
        <v>74</v>
      </c>
      <c r="N2" s="31" t="s">
        <v>75</v>
      </c>
      <c r="O2" s="39" t="s">
        <v>73</v>
      </c>
    </row>
    <row r="3" spans="1:21" x14ac:dyDescent="0.25">
      <c r="A3">
        <v>13</v>
      </c>
      <c r="B3" t="s">
        <v>161</v>
      </c>
      <c r="C3" t="s">
        <v>98</v>
      </c>
      <c r="D3">
        <v>0.63939579482099995</v>
      </c>
      <c r="E3">
        <v>0.40294546520399999</v>
      </c>
      <c r="H3" s="18" t="s">
        <v>12</v>
      </c>
      <c r="I3" s="33"/>
      <c r="J3" s="20"/>
      <c r="K3" s="20"/>
      <c r="L3" s="33"/>
      <c r="M3" s="20"/>
      <c r="N3" s="20"/>
      <c r="O3" s="40"/>
    </row>
    <row r="4" spans="1:21" x14ac:dyDescent="0.25">
      <c r="A4">
        <v>14</v>
      </c>
      <c r="B4" t="s">
        <v>162</v>
      </c>
      <c r="C4" t="s">
        <v>98</v>
      </c>
      <c r="D4">
        <v>-1.66670080386</v>
      </c>
      <c r="E4">
        <v>0.57333014258399995</v>
      </c>
      <c r="G4">
        <v>1</v>
      </c>
      <c r="H4" s="21" t="s">
        <v>5</v>
      </c>
      <c r="I4" s="34">
        <f>D28</f>
        <v>1.9341587172200001</v>
      </c>
      <c r="J4" s="22">
        <f>E28</f>
        <v>0.14816559762199999</v>
      </c>
      <c r="K4" s="22">
        <f>I4/J4</f>
        <v>13.054033785591882</v>
      </c>
      <c r="L4" s="34">
        <f>D1</f>
        <v>0.97315742737400002</v>
      </c>
      <c r="M4" s="22">
        <f>E1</f>
        <v>0.41919864391099998</v>
      </c>
      <c r="N4" s="22">
        <f>L4/M4</f>
        <v>2.3214708384901432</v>
      </c>
      <c r="O4" s="41">
        <v>0</v>
      </c>
    </row>
    <row r="5" spans="1:21" x14ac:dyDescent="0.25">
      <c r="A5">
        <v>15</v>
      </c>
      <c r="B5" t="s">
        <v>163</v>
      </c>
      <c r="C5" t="s">
        <v>98</v>
      </c>
      <c r="D5">
        <v>-2.73166154842</v>
      </c>
      <c r="E5">
        <v>0.79328603813800003</v>
      </c>
      <c r="G5">
        <v>2</v>
      </c>
      <c r="H5" s="21" t="s">
        <v>6</v>
      </c>
      <c r="I5" s="34">
        <f t="shared" ref="I5:J8" si="0">D29</f>
        <v>1.8231784610499999</v>
      </c>
      <c r="J5" s="22">
        <f t="shared" si="0"/>
        <v>0.156188950948</v>
      </c>
      <c r="K5" s="22">
        <f t="shared" ref="K5:K33" si="1">I5/J5</f>
        <v>11.672902916525707</v>
      </c>
      <c r="L5" s="34">
        <f t="shared" ref="L5:M5" si="2">D2</f>
        <v>0.565450347204</v>
      </c>
      <c r="M5" s="22">
        <f t="shared" si="2"/>
        <v>0.43883907730499999</v>
      </c>
      <c r="N5" s="22">
        <f t="shared" ref="N5:N8" si="3">L5/M5</f>
        <v>1.2885141192907104</v>
      </c>
      <c r="O5" s="41">
        <v>0</v>
      </c>
    </row>
    <row r="6" spans="1:21" x14ac:dyDescent="0.25">
      <c r="A6">
        <v>30</v>
      </c>
      <c r="B6" t="s">
        <v>164</v>
      </c>
      <c r="C6" t="s">
        <v>98</v>
      </c>
      <c r="D6">
        <v>-0.219183965082</v>
      </c>
      <c r="E6">
        <v>0.448364244621</v>
      </c>
      <c r="G6">
        <v>3</v>
      </c>
      <c r="H6" s="21" t="s">
        <v>76</v>
      </c>
      <c r="I6" s="34">
        <f t="shared" si="0"/>
        <v>2.3603464124100002</v>
      </c>
      <c r="J6" s="22">
        <f t="shared" si="0"/>
        <v>0.13684208405100001</v>
      </c>
      <c r="K6" s="22">
        <f t="shared" si="1"/>
        <v>17.248687995209988</v>
      </c>
      <c r="L6" s="34">
        <f t="shared" ref="L6:M6" si="4">D3</f>
        <v>0.63939579482099995</v>
      </c>
      <c r="M6" s="22">
        <f t="shared" si="4"/>
        <v>0.40294546520399999</v>
      </c>
      <c r="N6" s="22">
        <f t="shared" si="3"/>
        <v>1.5868047913066643</v>
      </c>
      <c r="O6" s="41">
        <v>0</v>
      </c>
    </row>
    <row r="7" spans="1:21" x14ac:dyDescent="0.25">
      <c r="A7">
        <v>31</v>
      </c>
      <c r="B7" t="s">
        <v>165</v>
      </c>
      <c r="C7" t="s">
        <v>98</v>
      </c>
      <c r="D7">
        <v>-0.57639179818700004</v>
      </c>
      <c r="E7">
        <v>0.33654583317600001</v>
      </c>
      <c r="G7">
        <v>4</v>
      </c>
      <c r="H7" s="21" t="s">
        <v>8</v>
      </c>
      <c r="I7" s="34">
        <f t="shared" si="0"/>
        <v>1.5436774476099999</v>
      </c>
      <c r="J7" s="22">
        <f t="shared" si="0"/>
        <v>0.124576766918</v>
      </c>
      <c r="K7" s="22">
        <f t="shared" si="1"/>
        <v>12.391375099869887</v>
      </c>
      <c r="L7" s="34">
        <f t="shared" ref="L7:M7" si="5">D4</f>
        <v>-1.66670080386</v>
      </c>
      <c r="M7" s="22">
        <f t="shared" si="5"/>
        <v>0.57333014258399995</v>
      </c>
      <c r="N7" s="22">
        <f t="shared" si="3"/>
        <v>-2.9070524643064752</v>
      </c>
      <c r="O7" s="41">
        <v>0</v>
      </c>
    </row>
    <row r="8" spans="1:21" x14ac:dyDescent="0.25">
      <c r="A8">
        <v>32</v>
      </c>
      <c r="B8" t="s">
        <v>166</v>
      </c>
      <c r="C8" t="s">
        <v>98</v>
      </c>
      <c r="D8">
        <v>-0.684434552664</v>
      </c>
      <c r="E8">
        <v>0.36625924115800002</v>
      </c>
      <c r="G8">
        <v>5</v>
      </c>
      <c r="H8" s="21" t="s">
        <v>1</v>
      </c>
      <c r="I8" s="34">
        <f t="shared" si="0"/>
        <v>1.98374094688</v>
      </c>
      <c r="J8" s="22">
        <f t="shared" si="0"/>
        <v>0.123390374451</v>
      </c>
      <c r="K8" s="22">
        <f t="shared" si="1"/>
        <v>16.076950537724244</v>
      </c>
      <c r="L8" s="34">
        <f t="shared" ref="L8:M8" si="6">D5</f>
        <v>-2.73166154842</v>
      </c>
      <c r="M8" s="22">
        <f t="shared" si="6"/>
        <v>0.79328603813800003</v>
      </c>
      <c r="N8" s="22">
        <f t="shared" si="3"/>
        <v>-3.4434761449120579</v>
      </c>
      <c r="O8" s="41">
        <v>0</v>
      </c>
    </row>
    <row r="9" spans="1:21" x14ac:dyDescent="0.25">
      <c r="A9">
        <v>33</v>
      </c>
      <c r="B9" t="s">
        <v>167</v>
      </c>
      <c r="C9" t="s">
        <v>98</v>
      </c>
      <c r="D9" s="7">
        <v>7.4850788589199996E-2</v>
      </c>
      <c r="E9">
        <v>0.23344053320499999</v>
      </c>
      <c r="H9" s="18" t="s">
        <v>85</v>
      </c>
      <c r="I9" s="34"/>
      <c r="J9" s="22"/>
      <c r="K9" s="22"/>
      <c r="L9" s="34"/>
      <c r="M9" s="22"/>
      <c r="N9" s="22"/>
      <c r="O9" s="41"/>
      <c r="T9" s="7"/>
    </row>
    <row r="10" spans="1:21" x14ac:dyDescent="0.25">
      <c r="A10">
        <v>34</v>
      </c>
      <c r="B10" t="s">
        <v>168</v>
      </c>
      <c r="C10" t="s">
        <v>98</v>
      </c>
      <c r="D10">
        <v>-0.24856991392300001</v>
      </c>
      <c r="E10">
        <v>0.20258527010499999</v>
      </c>
      <c r="G10">
        <v>1</v>
      </c>
      <c r="H10" s="21" t="s">
        <v>77</v>
      </c>
      <c r="I10" s="34">
        <f>D33</f>
        <v>0.69503611404800003</v>
      </c>
      <c r="J10" s="22">
        <f>E33</f>
        <v>0.14888286705199999</v>
      </c>
      <c r="K10" s="22">
        <f t="shared" si="1"/>
        <v>4.6683418166930268</v>
      </c>
      <c r="L10" s="34">
        <f>D6</f>
        <v>-0.219183965082</v>
      </c>
      <c r="M10" s="22">
        <f>E6</f>
        <v>0.448364244621</v>
      </c>
      <c r="N10" s="22">
        <f>L10/M10</f>
        <v>-0.48885246250462072</v>
      </c>
      <c r="O10" s="41">
        <v>0</v>
      </c>
    </row>
    <row r="11" spans="1:21" x14ac:dyDescent="0.25">
      <c r="A11">
        <v>35</v>
      </c>
      <c r="B11" t="s">
        <v>169</v>
      </c>
      <c r="C11" t="s">
        <v>98</v>
      </c>
      <c r="D11">
        <v>0.145441862867</v>
      </c>
      <c r="E11">
        <v>0.17436825871</v>
      </c>
      <c r="G11">
        <v>2</v>
      </c>
      <c r="H11" s="21" t="s">
        <v>78</v>
      </c>
      <c r="I11" s="34">
        <f t="shared" ref="I11:J15" si="7">D34</f>
        <v>0.52403884203200002</v>
      </c>
      <c r="J11" s="22">
        <f t="shared" si="7"/>
        <v>0.10077018976300001</v>
      </c>
      <c r="K11" s="22">
        <f t="shared" si="1"/>
        <v>5.2003359650753822</v>
      </c>
      <c r="L11" s="34">
        <f t="shared" ref="L11:M11" si="8">D7</f>
        <v>-0.57639179818700004</v>
      </c>
      <c r="M11" s="22">
        <f t="shared" si="8"/>
        <v>0.33654583317600001</v>
      </c>
      <c r="N11" s="22">
        <f t="shared" ref="N11:N33" si="9">L11/M11</f>
        <v>-1.7126695426520708</v>
      </c>
      <c r="O11" s="41">
        <v>0</v>
      </c>
    </row>
    <row r="12" spans="1:21" x14ac:dyDescent="0.25">
      <c r="A12">
        <v>37</v>
      </c>
      <c r="B12" t="s">
        <v>170</v>
      </c>
      <c r="C12" t="s">
        <v>98</v>
      </c>
      <c r="D12">
        <v>0.15484860532299999</v>
      </c>
      <c r="E12">
        <v>0.176451751292</v>
      </c>
      <c r="G12">
        <v>3</v>
      </c>
      <c r="H12" s="21" t="s">
        <v>131</v>
      </c>
      <c r="I12" s="34">
        <f t="shared" si="7"/>
        <v>0.29290882924900002</v>
      </c>
      <c r="J12" s="22">
        <f t="shared" si="7"/>
        <v>0.10584327998</v>
      </c>
      <c r="K12" s="22">
        <f t="shared" si="1"/>
        <v>2.7673823912519309</v>
      </c>
      <c r="L12" s="34">
        <f t="shared" ref="L12:M12" si="10">D8</f>
        <v>-0.684434552664</v>
      </c>
      <c r="M12" s="22">
        <f t="shared" si="10"/>
        <v>0.36625924115800002</v>
      </c>
      <c r="N12" s="22">
        <f t="shared" si="9"/>
        <v>-1.8687161325951167</v>
      </c>
      <c r="O12" s="41">
        <v>0</v>
      </c>
    </row>
    <row r="13" spans="1:21" x14ac:dyDescent="0.25">
      <c r="A13">
        <v>38</v>
      </c>
      <c r="B13" t="s">
        <v>171</v>
      </c>
      <c r="C13" t="s">
        <v>98</v>
      </c>
      <c r="D13">
        <v>-0.11913582002000001</v>
      </c>
      <c r="E13">
        <v>0.23732726219299999</v>
      </c>
      <c r="G13">
        <v>4</v>
      </c>
      <c r="H13" s="21" t="s">
        <v>130</v>
      </c>
      <c r="I13" s="34">
        <f t="shared" si="7"/>
        <v>0.18833635121100001</v>
      </c>
      <c r="J13" s="22">
        <f t="shared" si="7"/>
        <v>9.4958656756299997E-2</v>
      </c>
      <c r="K13" s="22">
        <f t="shared" si="1"/>
        <v>1.9833510460698982</v>
      </c>
      <c r="L13" s="44">
        <f t="shared" ref="L13:M13" si="11">D9</f>
        <v>7.4850788589199996E-2</v>
      </c>
      <c r="M13" s="45">
        <f t="shared" si="11"/>
        <v>0.23344053320499999</v>
      </c>
      <c r="N13" s="45">
        <f t="shared" si="9"/>
        <v>0.32064178213416106</v>
      </c>
      <c r="O13" s="41">
        <v>0</v>
      </c>
    </row>
    <row r="14" spans="1:21" x14ac:dyDescent="0.25">
      <c r="A14">
        <v>39</v>
      </c>
      <c r="B14" t="s">
        <v>172</v>
      </c>
      <c r="C14" t="s">
        <v>98</v>
      </c>
      <c r="D14">
        <v>0.26552516870999998</v>
      </c>
      <c r="E14">
        <v>0.214168186589</v>
      </c>
      <c r="G14">
        <v>5</v>
      </c>
      <c r="H14" s="21" t="s">
        <v>129</v>
      </c>
      <c r="I14" s="44">
        <f t="shared" si="7"/>
        <v>0.111060955409</v>
      </c>
      <c r="J14" s="45">
        <f t="shared" si="7"/>
        <v>7.8798150125700003E-2</v>
      </c>
      <c r="K14" s="45">
        <f t="shared" si="1"/>
        <v>1.4094360747280728</v>
      </c>
      <c r="L14" s="44">
        <f t="shared" ref="L14:M14" si="12">D10</f>
        <v>-0.24856991392300001</v>
      </c>
      <c r="M14" s="45">
        <f t="shared" si="12"/>
        <v>0.20258527010499999</v>
      </c>
      <c r="N14" s="45">
        <f t="shared" si="9"/>
        <v>-1.2269890786934616</v>
      </c>
      <c r="O14" s="41">
        <v>0</v>
      </c>
    </row>
    <row r="15" spans="1:21" x14ac:dyDescent="0.25">
      <c r="A15">
        <v>42</v>
      </c>
      <c r="B15" t="s">
        <v>173</v>
      </c>
      <c r="C15" t="s">
        <v>98</v>
      </c>
      <c r="D15" s="7">
        <v>-1.3512727033499999E-3</v>
      </c>
      <c r="E15" s="7">
        <v>7.2243773429000004E-4</v>
      </c>
      <c r="G15">
        <v>6</v>
      </c>
      <c r="H15" s="21" t="s">
        <v>128</v>
      </c>
      <c r="I15" s="44">
        <f t="shared" si="7"/>
        <v>9.2132684627299996E-2</v>
      </c>
      <c r="J15" s="45">
        <f t="shared" si="7"/>
        <v>7.8156873642499999E-2</v>
      </c>
      <c r="K15" s="45">
        <f t="shared" si="1"/>
        <v>1.1788174262026809</v>
      </c>
      <c r="L15" s="44">
        <f t="shared" ref="L15:M15" si="13">D11</f>
        <v>0.145441862867</v>
      </c>
      <c r="M15" s="45">
        <f t="shared" si="13"/>
        <v>0.17436825871</v>
      </c>
      <c r="N15" s="45">
        <f t="shared" si="9"/>
        <v>0.83410744560391104</v>
      </c>
      <c r="O15" s="41">
        <v>0</v>
      </c>
      <c r="T15" s="7"/>
      <c r="U15" s="7"/>
    </row>
    <row r="16" spans="1:21" x14ac:dyDescent="0.25">
      <c r="A16">
        <v>43</v>
      </c>
      <c r="B16" t="s">
        <v>174</v>
      </c>
      <c r="C16" t="s">
        <v>98</v>
      </c>
      <c r="D16" s="7">
        <v>-6.52415859244E-4</v>
      </c>
      <c r="E16" s="7">
        <v>1.56444782228E-3</v>
      </c>
      <c r="G16">
        <v>7</v>
      </c>
      <c r="H16" s="21" t="s">
        <v>127</v>
      </c>
      <c r="I16" s="46"/>
      <c r="J16" s="47"/>
      <c r="K16" s="47"/>
      <c r="L16" s="44"/>
      <c r="M16" s="45"/>
      <c r="N16" s="45"/>
      <c r="O16" s="42"/>
      <c r="T16" s="7"/>
      <c r="U16" s="7"/>
    </row>
    <row r="17" spans="1:21" x14ac:dyDescent="0.25">
      <c r="A17">
        <v>45</v>
      </c>
      <c r="B17" t="s">
        <v>53</v>
      </c>
      <c r="C17" t="s">
        <v>98</v>
      </c>
      <c r="D17">
        <v>-0.43357504512</v>
      </c>
      <c r="E17">
        <v>0.23713389619799999</v>
      </c>
      <c r="G17">
        <v>8</v>
      </c>
      <c r="H17" s="21" t="s">
        <v>80</v>
      </c>
      <c r="I17" s="44">
        <f>D39</f>
        <v>9.9246273948899996E-2</v>
      </c>
      <c r="J17" s="45">
        <f>E39</f>
        <v>8.2756099656800003E-2</v>
      </c>
      <c r="K17" s="45">
        <f t="shared" si="1"/>
        <v>1.1992623427214046</v>
      </c>
      <c r="L17" s="44">
        <f>D12</f>
        <v>0.15484860532299999</v>
      </c>
      <c r="M17" s="45">
        <f>E12</f>
        <v>0.176451751292</v>
      </c>
      <c r="N17" s="45">
        <f t="shared" si="9"/>
        <v>0.87756910424056833</v>
      </c>
      <c r="O17" s="41">
        <v>0</v>
      </c>
    </row>
    <row r="18" spans="1:21" x14ac:dyDescent="0.25">
      <c r="A18">
        <v>61</v>
      </c>
      <c r="B18" t="s">
        <v>175</v>
      </c>
      <c r="C18" t="s">
        <v>98</v>
      </c>
      <c r="D18" s="7">
        <v>5.23127834731E-7</v>
      </c>
      <c r="E18" s="7">
        <v>3.63089221546E-5</v>
      </c>
      <c r="G18">
        <v>9</v>
      </c>
      <c r="H18" s="21" t="s">
        <v>81</v>
      </c>
      <c r="I18" s="44">
        <f t="shared" ref="I18:J18" si="14">D40</f>
        <v>8.6418731336400004E-2</v>
      </c>
      <c r="J18" s="45">
        <f t="shared" si="14"/>
        <v>0.10442293658100001</v>
      </c>
      <c r="K18" s="45">
        <f t="shared" si="1"/>
        <v>0.82758380645008689</v>
      </c>
      <c r="L18" s="44">
        <f t="shared" ref="L18:M18" si="15">D13</f>
        <v>-0.11913582002000001</v>
      </c>
      <c r="M18" s="45">
        <f t="shared" si="15"/>
        <v>0.23732726219299999</v>
      </c>
      <c r="N18" s="45">
        <f t="shared" si="9"/>
        <v>-0.50198961096646377</v>
      </c>
      <c r="O18" s="41">
        <v>0</v>
      </c>
      <c r="T18" s="7"/>
      <c r="U18" s="7"/>
    </row>
    <row r="19" spans="1:21" x14ac:dyDescent="0.25">
      <c r="A19">
        <v>75</v>
      </c>
      <c r="B19" t="s">
        <v>55</v>
      </c>
      <c r="C19" t="s">
        <v>98</v>
      </c>
      <c r="D19">
        <v>-0.42756212590800002</v>
      </c>
      <c r="E19">
        <v>0.39622996009299999</v>
      </c>
      <c r="G19">
        <v>10</v>
      </c>
      <c r="H19" s="21" t="s">
        <v>82</v>
      </c>
      <c r="I19" s="44">
        <f t="shared" ref="I19:J19" si="16">D41</f>
        <v>-0.12631497705600001</v>
      </c>
      <c r="J19" s="45">
        <f t="shared" si="16"/>
        <v>0.103970163001</v>
      </c>
      <c r="K19" s="45">
        <f t="shared" si="1"/>
        <v>-1.2149156393530429</v>
      </c>
      <c r="L19" s="44">
        <f t="shared" ref="L19:M19" si="17">D14</f>
        <v>0.26552516870999998</v>
      </c>
      <c r="M19" s="45">
        <f t="shared" si="17"/>
        <v>0.214168186589</v>
      </c>
      <c r="N19" s="45">
        <f t="shared" si="9"/>
        <v>1.2397974364864783</v>
      </c>
      <c r="O19" s="41">
        <v>0</v>
      </c>
    </row>
    <row r="20" spans="1:21" x14ac:dyDescent="0.25">
      <c r="A20">
        <v>76</v>
      </c>
      <c r="B20" t="s">
        <v>56</v>
      </c>
      <c r="C20" t="s">
        <v>98</v>
      </c>
      <c r="D20">
        <v>-0.246763149086</v>
      </c>
      <c r="E20">
        <v>0.40176696666</v>
      </c>
      <c r="G20" t="s">
        <v>17</v>
      </c>
      <c r="H20" s="21" t="s">
        <v>84</v>
      </c>
      <c r="I20" s="44">
        <f>D44</f>
        <v>9.64402189154E-2</v>
      </c>
      <c r="J20" s="45">
        <f>E44</f>
        <v>8.6439325012799995E-2</v>
      </c>
      <c r="K20" s="45">
        <f t="shared" si="1"/>
        <v>1.1156984266260648</v>
      </c>
      <c r="L20" s="37">
        <f>D17</f>
        <v>-0.43357504512</v>
      </c>
      <c r="M20" s="23">
        <f t="shared" ref="M20" si="18">E17</f>
        <v>0.23713389619799999</v>
      </c>
      <c r="N20" s="22">
        <f t="shared" si="9"/>
        <v>-1.8283975933916141</v>
      </c>
      <c r="O20" s="41">
        <v>0</v>
      </c>
    </row>
    <row r="21" spans="1:21" x14ac:dyDescent="0.25">
      <c r="A21">
        <v>77</v>
      </c>
      <c r="B21" t="s">
        <v>57</v>
      </c>
      <c r="C21" t="s">
        <v>98</v>
      </c>
      <c r="D21">
        <v>-0.22229518955399999</v>
      </c>
      <c r="E21">
        <v>0.30093095177200002</v>
      </c>
      <c r="H21" s="24" t="s">
        <v>86</v>
      </c>
      <c r="I21" s="34"/>
      <c r="J21" s="22"/>
      <c r="K21" s="22"/>
      <c r="L21" s="34"/>
      <c r="M21" s="22"/>
      <c r="N21" s="22"/>
      <c r="O21" s="41"/>
    </row>
    <row r="22" spans="1:21" x14ac:dyDescent="0.25">
      <c r="A22">
        <v>78</v>
      </c>
      <c r="B22" t="s">
        <v>58</v>
      </c>
      <c r="C22" t="s">
        <v>98</v>
      </c>
      <c r="D22" s="7">
        <v>-1.8830441528300001E-2</v>
      </c>
      <c r="E22">
        <v>0.24402054023299999</v>
      </c>
      <c r="H22" s="21" t="s">
        <v>87</v>
      </c>
      <c r="I22" s="44">
        <f>D46</f>
        <v>-0.176827410588</v>
      </c>
      <c r="J22" s="45">
        <f>E46</f>
        <v>0.16413146549800001</v>
      </c>
      <c r="K22" s="45">
        <f t="shared" si="1"/>
        <v>-1.0773522922705805</v>
      </c>
      <c r="L22" s="44">
        <f>D19</f>
        <v>-0.42756212590800002</v>
      </c>
      <c r="M22" s="45">
        <f>E19</f>
        <v>0.39622996009299999</v>
      </c>
      <c r="N22" s="45">
        <f t="shared" si="9"/>
        <v>-1.0790757110028883</v>
      </c>
      <c r="O22" s="41">
        <v>0</v>
      </c>
      <c r="T22" s="7"/>
    </row>
    <row r="23" spans="1:21" x14ac:dyDescent="0.25">
      <c r="A23">
        <v>79</v>
      </c>
      <c r="B23" t="s">
        <v>176</v>
      </c>
      <c r="C23" t="s">
        <v>98</v>
      </c>
      <c r="D23" s="7">
        <v>-4.5885642627300001E-2</v>
      </c>
      <c r="E23">
        <v>0.24974899918499999</v>
      </c>
      <c r="H23" s="21" t="s">
        <v>88</v>
      </c>
      <c r="I23" s="34">
        <f t="shared" ref="I23:J29" si="19">D47</f>
        <v>-0.30901497830500002</v>
      </c>
      <c r="J23" s="22">
        <f t="shared" si="19"/>
        <v>0.176621126495</v>
      </c>
      <c r="K23" s="22">
        <f t="shared" si="1"/>
        <v>-1.7495923870338805</v>
      </c>
      <c r="L23" s="44">
        <f t="shared" ref="L23:M23" si="20">D20</f>
        <v>-0.246763149086</v>
      </c>
      <c r="M23" s="45">
        <f t="shared" si="20"/>
        <v>0.40176696666</v>
      </c>
      <c r="N23" s="45">
        <f t="shared" si="9"/>
        <v>-0.61419471873810427</v>
      </c>
      <c r="O23" s="41">
        <v>0</v>
      </c>
      <c r="T23" s="7"/>
    </row>
    <row r="24" spans="1:21" x14ac:dyDescent="0.25">
      <c r="A24">
        <v>80</v>
      </c>
      <c r="B24" t="s">
        <v>59</v>
      </c>
      <c r="C24" t="s">
        <v>98</v>
      </c>
      <c r="D24">
        <v>-0.50863608535600002</v>
      </c>
      <c r="E24">
        <v>0.35324071659700002</v>
      </c>
      <c r="H24" s="21" t="s">
        <v>89</v>
      </c>
      <c r="I24" s="44">
        <f t="shared" si="19"/>
        <v>4.5671455837499996E-3</v>
      </c>
      <c r="J24" s="45">
        <f t="shared" si="19"/>
        <v>0.130959009499</v>
      </c>
      <c r="K24" s="45">
        <f t="shared" si="1"/>
        <v>3.4874619174520213E-2</v>
      </c>
      <c r="L24" s="44">
        <f t="shared" ref="L24:M24" si="21">D21</f>
        <v>-0.22229518955399999</v>
      </c>
      <c r="M24" s="45">
        <f t="shared" si="21"/>
        <v>0.30093095177200002</v>
      </c>
      <c r="N24" s="45">
        <f t="shared" si="9"/>
        <v>-0.73869167742646047</v>
      </c>
      <c r="O24" s="41">
        <v>0</v>
      </c>
    </row>
    <row r="25" spans="1:21" x14ac:dyDescent="0.25">
      <c r="A25">
        <v>81</v>
      </c>
      <c r="B25" t="s">
        <v>60</v>
      </c>
      <c r="C25" t="s">
        <v>98</v>
      </c>
      <c r="D25">
        <v>0.162561299775</v>
      </c>
      <c r="E25">
        <v>0.41635301804800001</v>
      </c>
      <c r="H25" s="21" t="s">
        <v>90</v>
      </c>
      <c r="I25" s="34">
        <f t="shared" si="19"/>
        <v>0.40320548504800002</v>
      </c>
      <c r="J25" s="22">
        <f t="shared" si="19"/>
        <v>0.11041613069300001</v>
      </c>
      <c r="K25" s="22">
        <f t="shared" si="1"/>
        <v>3.651690043088621</v>
      </c>
      <c r="L25" s="44">
        <f t="shared" ref="L25:M25" si="22">D22</f>
        <v>-1.8830441528300001E-2</v>
      </c>
      <c r="M25" s="45">
        <f t="shared" si="22"/>
        <v>0.24402054023299999</v>
      </c>
      <c r="N25" s="45">
        <f t="shared" si="9"/>
        <v>-7.716744463527532E-2</v>
      </c>
      <c r="O25" s="41">
        <v>0</v>
      </c>
    </row>
    <row r="26" spans="1:21" x14ac:dyDescent="0.25">
      <c r="A26">
        <v>82</v>
      </c>
      <c r="B26" t="s">
        <v>61</v>
      </c>
      <c r="C26" t="s">
        <v>98</v>
      </c>
      <c r="D26">
        <v>0.68081156499200002</v>
      </c>
      <c r="E26">
        <v>0.27489722957899998</v>
      </c>
      <c r="H26" s="21" t="s">
        <v>158</v>
      </c>
      <c r="I26" s="44">
        <f t="shared" si="19"/>
        <v>0.126250996852</v>
      </c>
      <c r="J26" s="45">
        <f t="shared" si="19"/>
        <v>0.112037728079</v>
      </c>
      <c r="K26" s="45">
        <f t="shared" si="1"/>
        <v>1.1268614511977424</v>
      </c>
      <c r="L26" s="44">
        <f t="shared" ref="L26:M26" si="23">D23</f>
        <v>-4.5885642627300001E-2</v>
      </c>
      <c r="M26" s="45">
        <f t="shared" si="23"/>
        <v>0.24974899918499999</v>
      </c>
      <c r="N26" s="45">
        <f t="shared" si="9"/>
        <v>-0.18372703304933166</v>
      </c>
      <c r="O26" s="41">
        <v>0</v>
      </c>
    </row>
    <row r="27" spans="1:21" x14ac:dyDescent="0.25">
      <c r="A27">
        <v>102</v>
      </c>
      <c r="B27" t="s">
        <v>69</v>
      </c>
      <c r="C27" t="s">
        <v>98</v>
      </c>
      <c r="D27">
        <v>-2.2860370322099999</v>
      </c>
      <c r="E27">
        <v>0.36842155783000002</v>
      </c>
      <c r="H27" s="21" t="s">
        <v>91</v>
      </c>
      <c r="I27" s="34">
        <f t="shared" si="19"/>
        <v>0.31157810610800002</v>
      </c>
      <c r="J27" s="22">
        <f t="shared" si="19"/>
        <v>0.14022441269300001</v>
      </c>
      <c r="K27" s="22">
        <f t="shared" si="1"/>
        <v>2.2219961569042392</v>
      </c>
      <c r="L27" s="44">
        <f t="shared" ref="L27:M27" si="24">D24</f>
        <v>-0.50863608535600002</v>
      </c>
      <c r="M27" s="45">
        <f t="shared" si="24"/>
        <v>0.35324071659700002</v>
      </c>
      <c r="N27" s="45">
        <f t="shared" si="9"/>
        <v>-1.4399135248507753</v>
      </c>
      <c r="O27" s="41">
        <v>0</v>
      </c>
    </row>
    <row r="28" spans="1:21" x14ac:dyDescent="0.25">
      <c r="A28">
        <v>201</v>
      </c>
      <c r="B28" t="s">
        <v>99</v>
      </c>
      <c r="C28" t="s">
        <v>98</v>
      </c>
      <c r="D28">
        <v>1.9341587172200001</v>
      </c>
      <c r="E28">
        <v>0.14816559762199999</v>
      </c>
      <c r="H28" s="21" t="s">
        <v>92</v>
      </c>
      <c r="I28" s="34">
        <f t="shared" si="19"/>
        <v>-0.55869982425599996</v>
      </c>
      <c r="J28" s="22">
        <f t="shared" si="19"/>
        <v>0.194330419965</v>
      </c>
      <c r="K28" s="22">
        <f t="shared" si="1"/>
        <v>-2.8749993148608692</v>
      </c>
      <c r="L28" s="44">
        <f t="shared" ref="L28:M28" si="25">D25</f>
        <v>0.162561299775</v>
      </c>
      <c r="M28" s="45">
        <f t="shared" si="25"/>
        <v>0.41635301804800001</v>
      </c>
      <c r="N28" s="45">
        <f t="shared" si="9"/>
        <v>0.39044102655275775</v>
      </c>
      <c r="O28" s="41">
        <v>0</v>
      </c>
    </row>
    <row r="29" spans="1:21" x14ac:dyDescent="0.25">
      <c r="A29">
        <v>202</v>
      </c>
      <c r="B29" t="s">
        <v>100</v>
      </c>
      <c r="C29" t="s">
        <v>98</v>
      </c>
      <c r="D29">
        <v>1.8231784610499999</v>
      </c>
      <c r="E29">
        <v>0.156188950948</v>
      </c>
      <c r="H29" s="21" t="s">
        <v>93</v>
      </c>
      <c r="I29" s="34">
        <f t="shared" si="19"/>
        <v>0.410219477168</v>
      </c>
      <c r="J29" s="22">
        <f t="shared" si="19"/>
        <v>0.14206341308199999</v>
      </c>
      <c r="K29" s="22">
        <f t="shared" si="1"/>
        <v>2.8875800480115066</v>
      </c>
      <c r="L29" s="34">
        <f t="shared" ref="L29:M29" si="26">D26</f>
        <v>0.68081156499200002</v>
      </c>
      <c r="M29" s="22">
        <f t="shared" si="26"/>
        <v>0.27489722957899998</v>
      </c>
      <c r="N29" s="22">
        <f t="shared" si="9"/>
        <v>2.4766039513553859</v>
      </c>
      <c r="O29" s="41">
        <v>0</v>
      </c>
    </row>
    <row r="30" spans="1:21" x14ac:dyDescent="0.25">
      <c r="A30">
        <v>203</v>
      </c>
      <c r="B30" t="s">
        <v>101</v>
      </c>
      <c r="C30" t="s">
        <v>98</v>
      </c>
      <c r="D30">
        <v>2.3603464124100002</v>
      </c>
      <c r="E30">
        <v>0.13684208405100001</v>
      </c>
      <c r="H30" s="25" t="s">
        <v>83</v>
      </c>
      <c r="I30" s="34">
        <f>D42</f>
        <v>1.84917339059E-3</v>
      </c>
      <c r="J30" s="22">
        <f>E42</f>
        <v>3.5949566458899998E-4</v>
      </c>
      <c r="K30" s="22">
        <f t="shared" si="1"/>
        <v>5.1437988625095148</v>
      </c>
      <c r="L30" s="37">
        <f>D15</f>
        <v>-1.3512727033499999E-3</v>
      </c>
      <c r="M30" s="23">
        <f>E15</f>
        <v>7.2243773429000004E-4</v>
      </c>
      <c r="N30" s="22">
        <f t="shared" si="9"/>
        <v>-1.8704348336372665</v>
      </c>
      <c r="O30" s="41">
        <v>0</v>
      </c>
    </row>
    <row r="31" spans="1:21" x14ac:dyDescent="0.25">
      <c r="A31">
        <v>204</v>
      </c>
      <c r="B31" t="s">
        <v>102</v>
      </c>
      <c r="C31" t="s">
        <v>98</v>
      </c>
      <c r="D31">
        <v>1.5436774476099999</v>
      </c>
      <c r="E31">
        <v>0.124576766918</v>
      </c>
      <c r="H31" s="25" t="s">
        <v>132</v>
      </c>
      <c r="I31" s="44">
        <f>D43</f>
        <v>1.7416867680000001E-4</v>
      </c>
      <c r="J31" s="45">
        <f>E43</f>
        <v>7.1233014694100001E-4</v>
      </c>
      <c r="K31" s="45">
        <f t="shared" si="1"/>
        <v>0.24450555342623431</v>
      </c>
      <c r="L31" s="44">
        <f>D16</f>
        <v>-6.52415859244E-4</v>
      </c>
      <c r="M31" s="45">
        <f>E16</f>
        <v>1.56444782228E-3</v>
      </c>
      <c r="N31" s="45">
        <f t="shared" si="9"/>
        <v>-0.41702628234234113</v>
      </c>
      <c r="O31" s="41">
        <v>0</v>
      </c>
    </row>
    <row r="32" spans="1:21" x14ac:dyDescent="0.25">
      <c r="A32">
        <v>205</v>
      </c>
      <c r="B32" t="s">
        <v>103</v>
      </c>
      <c r="C32" t="s">
        <v>98</v>
      </c>
      <c r="D32">
        <v>1.98374094688</v>
      </c>
      <c r="E32">
        <v>0.123390374451</v>
      </c>
      <c r="H32" s="26" t="s">
        <v>133</v>
      </c>
      <c r="I32" s="44">
        <f>D45</f>
        <v>-3.9410704259800002E-6</v>
      </c>
      <c r="J32" s="45">
        <f>E45</f>
        <v>1.8368811473499999E-5</v>
      </c>
      <c r="K32" s="45">
        <f t="shared" si="1"/>
        <v>-0.21455228236544513</v>
      </c>
      <c r="L32" s="44">
        <f>D18</f>
        <v>5.23127834731E-7</v>
      </c>
      <c r="M32" s="45">
        <f>E18</f>
        <v>3.63089221546E-5</v>
      </c>
      <c r="N32" s="45">
        <f t="shared" si="9"/>
        <v>1.4407693858373722E-2</v>
      </c>
      <c r="O32" s="42">
        <v>0</v>
      </c>
    </row>
    <row r="33" spans="1:21" ht="15.75" thickBot="1" x14ac:dyDescent="0.3">
      <c r="A33">
        <v>220</v>
      </c>
      <c r="B33" t="s">
        <v>104</v>
      </c>
      <c r="C33" t="s">
        <v>98</v>
      </c>
      <c r="D33">
        <v>0.69503611404800003</v>
      </c>
      <c r="E33">
        <v>0.14888286705199999</v>
      </c>
      <c r="H33" s="27" t="s">
        <v>94</v>
      </c>
      <c r="I33" s="36">
        <f>D54</f>
        <v>-4.0326339389200001</v>
      </c>
      <c r="J33" s="28">
        <f>E54</f>
        <v>0.117529940148</v>
      </c>
      <c r="K33" s="29">
        <f t="shared" si="1"/>
        <v>-34.311545924739612</v>
      </c>
      <c r="L33" s="36">
        <f>D27</f>
        <v>-2.2860370322099999</v>
      </c>
      <c r="M33" s="28">
        <f>E27</f>
        <v>0.36842155783000002</v>
      </c>
      <c r="N33" s="29">
        <f t="shared" si="9"/>
        <v>-6.2049491503014629</v>
      </c>
      <c r="O33" s="43">
        <v>0</v>
      </c>
    </row>
    <row r="34" spans="1:21" x14ac:dyDescent="0.25">
      <c r="A34">
        <v>221</v>
      </c>
      <c r="B34" t="s">
        <v>105</v>
      </c>
      <c r="C34" t="s">
        <v>98</v>
      </c>
      <c r="D34">
        <v>0.52403884203200002</v>
      </c>
      <c r="E34">
        <v>0.10077018976300001</v>
      </c>
      <c r="H34" s="5" t="s">
        <v>95</v>
      </c>
      <c r="L34" s="33"/>
      <c r="M34" s="20"/>
      <c r="N34" s="20"/>
    </row>
    <row r="35" spans="1:21" x14ac:dyDescent="0.25">
      <c r="A35">
        <v>222</v>
      </c>
      <c r="B35" t="s">
        <v>106</v>
      </c>
      <c r="C35" t="s">
        <v>98</v>
      </c>
      <c r="D35">
        <v>0.29290882924900002</v>
      </c>
      <c r="E35">
        <v>0.10584327998</v>
      </c>
    </row>
    <row r="36" spans="1:21" x14ac:dyDescent="0.25">
      <c r="A36">
        <v>223</v>
      </c>
      <c r="B36" t="s">
        <v>107</v>
      </c>
      <c r="C36" t="s">
        <v>98</v>
      </c>
      <c r="D36">
        <v>0.18833635121100001</v>
      </c>
      <c r="E36" s="7">
        <v>9.4958656756299997E-2</v>
      </c>
      <c r="U36" s="7"/>
    </row>
    <row r="37" spans="1:21" x14ac:dyDescent="0.25">
      <c r="A37">
        <v>224</v>
      </c>
      <c r="B37" t="s">
        <v>108</v>
      </c>
      <c r="C37" t="s">
        <v>98</v>
      </c>
      <c r="D37">
        <v>0.111060955409</v>
      </c>
      <c r="E37" s="7">
        <v>7.8798150125700003E-2</v>
      </c>
      <c r="U37" s="7"/>
    </row>
    <row r="38" spans="1:21" x14ac:dyDescent="0.25">
      <c r="A38">
        <v>225</v>
      </c>
      <c r="B38" t="s">
        <v>109</v>
      </c>
      <c r="C38" t="s">
        <v>98</v>
      </c>
      <c r="D38" s="7">
        <v>9.2132684627299996E-2</v>
      </c>
      <c r="E38" s="7">
        <v>7.8156873642499999E-2</v>
      </c>
      <c r="T38" s="7"/>
      <c r="U38" s="7"/>
    </row>
    <row r="39" spans="1:21" x14ac:dyDescent="0.25">
      <c r="A39">
        <v>227</v>
      </c>
      <c r="B39" t="s">
        <v>110</v>
      </c>
      <c r="C39" t="s">
        <v>98</v>
      </c>
      <c r="D39" s="7">
        <v>9.9246273948899996E-2</v>
      </c>
      <c r="E39" s="7">
        <v>8.2756099656800003E-2</v>
      </c>
      <c r="T39" s="7"/>
      <c r="U39" s="7"/>
    </row>
    <row r="40" spans="1:21" x14ac:dyDescent="0.25">
      <c r="A40">
        <v>228</v>
      </c>
      <c r="B40" t="s">
        <v>111</v>
      </c>
      <c r="C40" t="s">
        <v>98</v>
      </c>
      <c r="D40" s="7">
        <v>8.6418731336400004E-2</v>
      </c>
      <c r="E40">
        <v>0.10442293658100001</v>
      </c>
      <c r="T40" s="7"/>
    </row>
    <row r="41" spans="1:21" x14ac:dyDescent="0.25">
      <c r="A41">
        <v>229</v>
      </c>
      <c r="B41" t="s">
        <v>112</v>
      </c>
      <c r="C41" t="s">
        <v>98</v>
      </c>
      <c r="D41">
        <v>-0.12631497705600001</v>
      </c>
      <c r="E41">
        <v>0.103970163001</v>
      </c>
    </row>
    <row r="42" spans="1:21" x14ac:dyDescent="0.25">
      <c r="A42">
        <v>240</v>
      </c>
      <c r="B42" t="s">
        <v>113</v>
      </c>
      <c r="C42" t="s">
        <v>98</v>
      </c>
      <c r="D42" s="7">
        <v>1.84917339059E-3</v>
      </c>
      <c r="E42" s="7">
        <v>3.5949566458899998E-4</v>
      </c>
      <c r="T42" s="7"/>
      <c r="U42" s="7"/>
    </row>
    <row r="43" spans="1:21" x14ac:dyDescent="0.25">
      <c r="A43">
        <v>241</v>
      </c>
      <c r="B43" t="s">
        <v>114</v>
      </c>
      <c r="C43" t="s">
        <v>98</v>
      </c>
      <c r="D43" s="7">
        <v>1.7416867680000001E-4</v>
      </c>
      <c r="E43" s="7">
        <v>7.1233014694100001E-4</v>
      </c>
      <c r="T43" s="7"/>
      <c r="U43" s="7"/>
    </row>
    <row r="44" spans="1:21" x14ac:dyDescent="0.25">
      <c r="A44">
        <v>244</v>
      </c>
      <c r="B44" t="s">
        <v>115</v>
      </c>
      <c r="C44" t="s">
        <v>98</v>
      </c>
      <c r="D44" s="7">
        <v>9.64402189154E-2</v>
      </c>
      <c r="E44" s="7">
        <v>8.6439325012799995E-2</v>
      </c>
      <c r="T44" s="7"/>
      <c r="U44" s="7"/>
    </row>
    <row r="45" spans="1:21" x14ac:dyDescent="0.25">
      <c r="A45">
        <v>260</v>
      </c>
      <c r="B45" t="s">
        <v>116</v>
      </c>
      <c r="C45" t="s">
        <v>98</v>
      </c>
      <c r="D45" s="7">
        <v>-3.9410704259800002E-6</v>
      </c>
      <c r="E45" s="7">
        <v>1.8368811473499999E-5</v>
      </c>
      <c r="T45" s="7"/>
      <c r="U45" s="7"/>
    </row>
    <row r="46" spans="1:21" x14ac:dyDescent="0.25">
      <c r="A46">
        <v>265</v>
      </c>
      <c r="B46" t="s">
        <v>117</v>
      </c>
      <c r="C46" t="s">
        <v>98</v>
      </c>
      <c r="D46">
        <v>-0.176827410588</v>
      </c>
      <c r="E46">
        <v>0.16413146549800001</v>
      </c>
    </row>
    <row r="47" spans="1:21" x14ac:dyDescent="0.25">
      <c r="A47">
        <v>266</v>
      </c>
      <c r="B47" t="s">
        <v>118</v>
      </c>
      <c r="C47" t="s">
        <v>98</v>
      </c>
      <c r="D47">
        <v>-0.30901497830500002</v>
      </c>
      <c r="E47">
        <v>0.176621126495</v>
      </c>
    </row>
    <row r="48" spans="1:21" x14ac:dyDescent="0.25">
      <c r="A48">
        <v>267</v>
      </c>
      <c r="B48" t="s">
        <v>119</v>
      </c>
      <c r="C48" t="s">
        <v>98</v>
      </c>
      <c r="D48" s="7">
        <v>4.5671455837499996E-3</v>
      </c>
      <c r="E48">
        <v>0.130959009499</v>
      </c>
      <c r="T48" s="7"/>
    </row>
    <row r="49" spans="1:5" x14ac:dyDescent="0.25">
      <c r="A49">
        <v>268</v>
      </c>
      <c r="B49" t="s">
        <v>120</v>
      </c>
      <c r="C49" t="s">
        <v>98</v>
      </c>
      <c r="D49">
        <v>0.40320548504800002</v>
      </c>
      <c r="E49">
        <v>0.11041613069300001</v>
      </c>
    </row>
    <row r="50" spans="1:5" x14ac:dyDescent="0.25">
      <c r="A50">
        <v>269</v>
      </c>
      <c r="B50" t="s">
        <v>121</v>
      </c>
      <c r="C50" t="s">
        <v>98</v>
      </c>
      <c r="D50">
        <v>0.126250996852</v>
      </c>
      <c r="E50">
        <v>0.112037728079</v>
      </c>
    </row>
    <row r="51" spans="1:5" x14ac:dyDescent="0.25">
      <c r="A51">
        <v>270</v>
      </c>
      <c r="B51" t="s">
        <v>122</v>
      </c>
      <c r="C51" t="s">
        <v>98</v>
      </c>
      <c r="D51">
        <v>0.31157810610800002</v>
      </c>
      <c r="E51">
        <v>0.14022441269300001</v>
      </c>
    </row>
    <row r="52" spans="1:5" x14ac:dyDescent="0.25">
      <c r="A52">
        <v>271</v>
      </c>
      <c r="B52" t="s">
        <v>123</v>
      </c>
      <c r="C52" t="s">
        <v>98</v>
      </c>
      <c r="D52">
        <v>-0.55869982425599996</v>
      </c>
      <c r="E52">
        <v>0.194330419965</v>
      </c>
    </row>
    <row r="53" spans="1:5" x14ac:dyDescent="0.25">
      <c r="A53">
        <v>272</v>
      </c>
      <c r="B53" t="s">
        <v>124</v>
      </c>
      <c r="C53" t="s">
        <v>98</v>
      </c>
      <c r="D53">
        <v>0.410219477168</v>
      </c>
      <c r="E53">
        <v>0.14206341308199999</v>
      </c>
    </row>
    <row r="54" spans="1:5" x14ac:dyDescent="0.25">
      <c r="A54">
        <v>290</v>
      </c>
      <c r="B54" t="s">
        <v>125</v>
      </c>
      <c r="C54" t="s">
        <v>98</v>
      </c>
      <c r="D54">
        <v>-4.0326339389200001</v>
      </c>
      <c r="E54">
        <v>0.117529940148</v>
      </c>
    </row>
  </sheetData>
  <mergeCells count="2">
    <mergeCell ref="I1:K1"/>
    <mergeCell ref="L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BD97C-C569-4017-9CBF-D346E220BC82}">
  <dimension ref="A1:U53"/>
  <sheetViews>
    <sheetView workbookViewId="0"/>
  </sheetViews>
  <sheetFormatPr defaultRowHeight="15" x14ac:dyDescent="0.25"/>
  <cols>
    <col min="2" max="2" width="15.85546875" customWidth="1"/>
    <col min="8" max="8" width="34.28515625" customWidth="1"/>
    <col min="9" max="9" width="13.42578125" bestFit="1" customWidth="1"/>
    <col min="10" max="10" width="9.140625" hidden="1" customWidth="1"/>
    <col min="13" max="13" width="9.140625" hidden="1" customWidth="1"/>
  </cols>
  <sheetData>
    <row r="1" spans="1:21" x14ac:dyDescent="0.25">
      <c r="A1">
        <v>11</v>
      </c>
      <c r="B1" t="s">
        <v>159</v>
      </c>
      <c r="C1" t="s">
        <v>98</v>
      </c>
      <c r="D1">
        <v>0.91966737044400004</v>
      </c>
      <c r="E1">
        <v>0.34861396507999998</v>
      </c>
      <c r="H1" s="17"/>
      <c r="I1" s="61" t="s">
        <v>126</v>
      </c>
      <c r="J1" s="62"/>
      <c r="K1" s="62"/>
      <c r="L1" s="61" t="s">
        <v>177</v>
      </c>
      <c r="M1" s="62"/>
      <c r="N1" s="62"/>
      <c r="O1" s="38" t="s">
        <v>96</v>
      </c>
    </row>
    <row r="2" spans="1:21" ht="15.75" thickBot="1" x14ac:dyDescent="0.3">
      <c r="A2">
        <v>12</v>
      </c>
      <c r="B2" t="s">
        <v>160</v>
      </c>
      <c r="C2" t="s">
        <v>98</v>
      </c>
      <c r="D2">
        <v>0.49518030407000002</v>
      </c>
      <c r="E2">
        <v>0.36692009622400001</v>
      </c>
      <c r="H2" s="18" t="s">
        <v>97</v>
      </c>
      <c r="I2" s="48" t="s">
        <v>73</v>
      </c>
      <c r="J2" s="19" t="s">
        <v>74</v>
      </c>
      <c r="K2" s="19" t="s">
        <v>75</v>
      </c>
      <c r="L2" s="48" t="s">
        <v>73</v>
      </c>
      <c r="M2" s="19" t="s">
        <v>74</v>
      </c>
      <c r="N2" s="19" t="s">
        <v>75</v>
      </c>
      <c r="O2" s="49" t="s">
        <v>73</v>
      </c>
    </row>
    <row r="3" spans="1:21" x14ac:dyDescent="0.25">
      <c r="A3">
        <v>13</v>
      </c>
      <c r="B3" t="s">
        <v>161</v>
      </c>
      <c r="C3" t="s">
        <v>98</v>
      </c>
      <c r="D3">
        <v>0.58863024836800004</v>
      </c>
      <c r="E3">
        <v>0.383117819784</v>
      </c>
      <c r="H3" s="17" t="s">
        <v>12</v>
      </c>
      <c r="I3" s="50"/>
      <c r="J3" s="51"/>
      <c r="K3" s="51"/>
      <c r="L3" s="50"/>
      <c r="M3" s="51"/>
      <c r="N3" s="51"/>
      <c r="O3" s="52"/>
    </row>
    <row r="4" spans="1:21" x14ac:dyDescent="0.25">
      <c r="A4">
        <v>14</v>
      </c>
      <c r="B4" t="s">
        <v>162</v>
      </c>
      <c r="C4" t="s">
        <v>98</v>
      </c>
      <c r="D4">
        <v>-1.75849898595</v>
      </c>
      <c r="E4">
        <v>0.56353511412199997</v>
      </c>
      <c r="G4">
        <v>1</v>
      </c>
      <c r="H4" s="21" t="s">
        <v>5</v>
      </c>
      <c r="I4" s="34">
        <f>D15</f>
        <v>0.49055082106100001</v>
      </c>
      <c r="J4" s="34">
        <f>E15</f>
        <v>0.16929536041599999</v>
      </c>
      <c r="K4" s="22">
        <f>I4/J4</f>
        <v>2.8976034538430171</v>
      </c>
      <c r="L4" s="34">
        <f>D1</f>
        <v>0.91966737044400004</v>
      </c>
      <c r="M4" s="34">
        <f>E1</f>
        <v>0.34861396507999998</v>
      </c>
      <c r="N4" s="22">
        <f>L4/M4</f>
        <v>2.6380680711771105</v>
      </c>
      <c r="O4" s="41">
        <v>0</v>
      </c>
    </row>
    <row r="5" spans="1:21" x14ac:dyDescent="0.25">
      <c r="A5">
        <v>15</v>
      </c>
      <c r="B5" t="s">
        <v>163</v>
      </c>
      <c r="C5" t="s">
        <v>98</v>
      </c>
      <c r="D5">
        <v>-2.6470587237999998</v>
      </c>
      <c r="E5">
        <v>0.78784840672599998</v>
      </c>
      <c r="G5">
        <v>2</v>
      </c>
      <c r="H5" s="21" t="s">
        <v>6</v>
      </c>
      <c r="I5" s="34">
        <f t="shared" ref="I5:J5" si="0">D16</f>
        <v>0.5185936995</v>
      </c>
      <c r="J5" s="34">
        <f t="shared" si="0"/>
        <v>0.158101265701</v>
      </c>
      <c r="K5" s="22">
        <f t="shared" ref="K5:K33" si="1">I5/J5</f>
        <v>3.2801362923985744</v>
      </c>
      <c r="L5" s="34">
        <f t="shared" ref="L5:M8" si="2">D2</f>
        <v>0.49518030407000002</v>
      </c>
      <c r="M5" s="34">
        <f t="shared" si="2"/>
        <v>0.36692009622400001</v>
      </c>
      <c r="N5" s="22">
        <f t="shared" ref="N5:N20" si="3">L5/M5</f>
        <v>1.3495589616538715</v>
      </c>
      <c r="O5" s="41">
        <v>0</v>
      </c>
    </row>
    <row r="6" spans="1:21" x14ac:dyDescent="0.25">
      <c r="A6">
        <v>30</v>
      </c>
      <c r="B6" t="s">
        <v>164</v>
      </c>
      <c r="C6" t="s">
        <v>98</v>
      </c>
      <c r="D6">
        <v>-0.55835598602900005</v>
      </c>
      <c r="E6">
        <v>0.37938794425599998</v>
      </c>
      <c r="G6">
        <v>3</v>
      </c>
      <c r="H6" s="21" t="s">
        <v>76</v>
      </c>
      <c r="I6" s="34">
        <f t="shared" ref="I6:J6" si="4">D17</f>
        <v>0.65604047260300002</v>
      </c>
      <c r="J6" s="34">
        <f t="shared" si="4"/>
        <v>0.195138263279</v>
      </c>
      <c r="K6" s="22">
        <f t="shared" si="1"/>
        <v>3.3619263673830209</v>
      </c>
      <c r="L6" s="34">
        <f t="shared" si="2"/>
        <v>0.58863024836800004</v>
      </c>
      <c r="M6" s="34">
        <f t="shared" si="2"/>
        <v>0.383117819784</v>
      </c>
      <c r="N6" s="22">
        <f t="shared" si="3"/>
        <v>1.536420959745143</v>
      </c>
      <c r="O6" s="41">
        <v>0</v>
      </c>
    </row>
    <row r="7" spans="1:21" x14ac:dyDescent="0.25">
      <c r="A7">
        <v>31</v>
      </c>
      <c r="B7" t="s">
        <v>165</v>
      </c>
      <c r="C7" t="s">
        <v>98</v>
      </c>
      <c r="D7">
        <v>-0.54547125131700003</v>
      </c>
      <c r="E7">
        <v>0.27153910656300001</v>
      </c>
      <c r="G7">
        <v>4</v>
      </c>
      <c r="H7" s="21" t="s">
        <v>8</v>
      </c>
      <c r="I7" s="34">
        <f t="shared" ref="I7:J7" si="5">D18</f>
        <v>0.50440544356799999</v>
      </c>
      <c r="J7" s="34">
        <f t="shared" si="5"/>
        <v>0.122800385235</v>
      </c>
      <c r="K7" s="22">
        <f t="shared" si="1"/>
        <v>4.1075232997252575</v>
      </c>
      <c r="L7" s="34">
        <f t="shared" si="2"/>
        <v>-1.75849898595</v>
      </c>
      <c r="M7" s="34">
        <f t="shared" si="2"/>
        <v>0.56353511412199997</v>
      </c>
      <c r="N7" s="22">
        <f t="shared" si="3"/>
        <v>-3.1204781066567251</v>
      </c>
      <c r="O7" s="41">
        <v>0</v>
      </c>
    </row>
    <row r="8" spans="1:21" x14ac:dyDescent="0.25">
      <c r="A8">
        <v>32</v>
      </c>
      <c r="B8" t="s">
        <v>166</v>
      </c>
      <c r="C8" t="s">
        <v>98</v>
      </c>
      <c r="D8">
        <v>-0.75224145628399997</v>
      </c>
      <c r="E8">
        <v>0.30626421442200003</v>
      </c>
      <c r="G8">
        <v>5</v>
      </c>
      <c r="H8" s="21" t="s">
        <v>1</v>
      </c>
      <c r="I8" s="34">
        <f>D19</f>
        <v>0.63975722211099995</v>
      </c>
      <c r="J8" s="34">
        <f>E19</f>
        <v>0.154565589911</v>
      </c>
      <c r="K8" s="22">
        <f t="shared" si="1"/>
        <v>4.1390662855773837</v>
      </c>
      <c r="L8" s="34">
        <f t="shared" si="2"/>
        <v>-2.6470587237999998</v>
      </c>
      <c r="M8" s="34">
        <f t="shared" si="2"/>
        <v>0.78784840672599998</v>
      </c>
      <c r="N8" s="22">
        <f t="shared" si="3"/>
        <v>-3.3598579386612899</v>
      </c>
      <c r="O8" s="41">
        <v>0</v>
      </c>
    </row>
    <row r="9" spans="1:21" x14ac:dyDescent="0.25">
      <c r="A9">
        <v>33</v>
      </c>
      <c r="B9" t="s">
        <v>167</v>
      </c>
      <c r="C9" t="s">
        <v>98</v>
      </c>
      <c r="D9" s="7">
        <v>3.7518235581299998E-2</v>
      </c>
      <c r="E9">
        <v>0.166046498504</v>
      </c>
      <c r="H9" s="18" t="s">
        <v>85</v>
      </c>
      <c r="I9" s="34"/>
      <c r="J9" s="22"/>
      <c r="K9" s="22"/>
      <c r="L9" s="34"/>
      <c r="M9" s="34"/>
      <c r="N9" s="22"/>
      <c r="O9" s="41"/>
      <c r="T9" s="7"/>
    </row>
    <row r="10" spans="1:21" x14ac:dyDescent="0.25">
      <c r="A10">
        <v>39</v>
      </c>
      <c r="B10" t="s">
        <v>172</v>
      </c>
      <c r="C10" t="s">
        <v>98</v>
      </c>
      <c r="D10" s="7">
        <v>0.30538497850500002</v>
      </c>
      <c r="E10">
        <v>0.16440854647600001</v>
      </c>
      <c r="G10">
        <v>1</v>
      </c>
      <c r="H10" s="21" t="s">
        <v>77</v>
      </c>
      <c r="I10" s="34">
        <f>D20</f>
        <v>0.22380344564400001</v>
      </c>
      <c r="J10" s="34">
        <f>E20</f>
        <v>6.4404355151900003E-2</v>
      </c>
      <c r="K10" s="22">
        <f t="shared" si="1"/>
        <v>3.4749737826914262</v>
      </c>
      <c r="L10" s="34">
        <f>D6</f>
        <v>-0.55835598602900005</v>
      </c>
      <c r="M10" s="34">
        <f>E6</f>
        <v>0.37938794425599998</v>
      </c>
      <c r="N10" s="22">
        <f t="shared" si="3"/>
        <v>-1.4717283310727387</v>
      </c>
      <c r="O10" s="41">
        <v>0</v>
      </c>
    </row>
    <row r="11" spans="1:21" x14ac:dyDescent="0.25">
      <c r="A11">
        <v>42</v>
      </c>
      <c r="B11" t="s">
        <v>173</v>
      </c>
      <c r="C11" t="s">
        <v>98</v>
      </c>
      <c r="D11" s="7">
        <v>-1.2594710193800001E-3</v>
      </c>
      <c r="E11" s="7">
        <v>6.1337503559200004E-4</v>
      </c>
      <c r="G11">
        <v>2</v>
      </c>
      <c r="H11" s="21" t="s">
        <v>78</v>
      </c>
      <c r="I11" s="34">
        <f t="shared" ref="I11:J12" si="6">D21</f>
        <v>0.164520454319</v>
      </c>
      <c r="J11" s="34">
        <f t="shared" si="6"/>
        <v>4.7016550021399997E-2</v>
      </c>
      <c r="K11" s="22">
        <f t="shared" si="1"/>
        <v>3.4992030305098325</v>
      </c>
      <c r="L11" s="34">
        <f t="shared" ref="L11:M13" si="7">D7</f>
        <v>-0.54547125131700003</v>
      </c>
      <c r="M11" s="34">
        <f t="shared" si="7"/>
        <v>0.27153910656300001</v>
      </c>
      <c r="N11" s="22">
        <f t="shared" si="3"/>
        <v>-2.0088128675876189</v>
      </c>
      <c r="O11" s="41">
        <v>0</v>
      </c>
    </row>
    <row r="12" spans="1:21" x14ac:dyDescent="0.25">
      <c r="A12">
        <v>45</v>
      </c>
      <c r="B12" t="s">
        <v>53</v>
      </c>
      <c r="C12" t="s">
        <v>98</v>
      </c>
      <c r="D12">
        <v>-0.33450572921400001</v>
      </c>
      <c r="E12">
        <v>0.183687231058</v>
      </c>
      <c r="G12">
        <v>3</v>
      </c>
      <c r="H12" s="21" t="s">
        <v>131</v>
      </c>
      <c r="I12" s="34">
        <f t="shared" si="6"/>
        <v>0.11040927747</v>
      </c>
      <c r="J12" s="34">
        <f t="shared" si="6"/>
        <v>3.6537854534500001E-2</v>
      </c>
      <c r="K12" s="22">
        <f t="shared" si="1"/>
        <v>3.0217777939246173</v>
      </c>
      <c r="L12" s="34">
        <f t="shared" si="7"/>
        <v>-0.75224145628399997</v>
      </c>
      <c r="M12" s="34">
        <f t="shared" si="7"/>
        <v>0.30626421442200003</v>
      </c>
      <c r="N12" s="22">
        <f t="shared" si="3"/>
        <v>-2.4561846303319328</v>
      </c>
      <c r="O12" s="41">
        <v>0</v>
      </c>
    </row>
    <row r="13" spans="1:21" x14ac:dyDescent="0.25">
      <c r="A13">
        <v>82</v>
      </c>
      <c r="B13" t="s">
        <v>61</v>
      </c>
      <c r="C13" t="s">
        <v>98</v>
      </c>
      <c r="D13" s="7">
        <v>0.64172833409700003</v>
      </c>
      <c r="E13">
        <v>0.17138900715800001</v>
      </c>
      <c r="G13">
        <v>4</v>
      </c>
      <c r="H13" s="21" t="s">
        <v>130</v>
      </c>
      <c r="I13" s="34">
        <f>D23</f>
        <v>3.13494479885E-2</v>
      </c>
      <c r="J13" s="34">
        <f>E23</f>
        <v>3.4140260579599999E-2</v>
      </c>
      <c r="K13" s="22">
        <f t="shared" si="1"/>
        <v>0.91825450234648742</v>
      </c>
      <c r="L13" s="34">
        <f t="shared" si="7"/>
        <v>3.7518235581299998E-2</v>
      </c>
      <c r="M13" s="34">
        <f t="shared" si="7"/>
        <v>0.166046498504</v>
      </c>
      <c r="N13" s="22">
        <f t="shared" si="3"/>
        <v>0.22595017612127605</v>
      </c>
      <c r="O13" s="41">
        <v>0</v>
      </c>
    </row>
    <row r="14" spans="1:21" x14ac:dyDescent="0.25">
      <c r="A14">
        <v>102</v>
      </c>
      <c r="B14" t="s">
        <v>69</v>
      </c>
      <c r="C14" t="s">
        <v>98</v>
      </c>
      <c r="D14">
        <v>-2.2826035544700001</v>
      </c>
      <c r="E14">
        <v>0.34213103643600001</v>
      </c>
      <c r="G14">
        <v>5</v>
      </c>
      <c r="H14" s="21" t="s">
        <v>129</v>
      </c>
      <c r="I14" s="44"/>
      <c r="J14" s="45"/>
      <c r="K14" s="22"/>
      <c r="L14" s="44"/>
      <c r="M14" s="44"/>
      <c r="N14" s="22"/>
      <c r="O14" s="41">
        <v>0</v>
      </c>
    </row>
    <row r="15" spans="1:21" x14ac:dyDescent="0.25">
      <c r="A15">
        <v>201</v>
      </c>
      <c r="B15" t="s">
        <v>99</v>
      </c>
      <c r="C15" t="s">
        <v>98</v>
      </c>
      <c r="D15" s="7">
        <v>0.49055082106100001</v>
      </c>
      <c r="E15" s="7">
        <v>0.16929536041599999</v>
      </c>
      <c r="G15">
        <v>6</v>
      </c>
      <c r="H15" s="21" t="s">
        <v>128</v>
      </c>
      <c r="I15" s="44"/>
      <c r="J15" s="45"/>
      <c r="K15" s="22"/>
      <c r="L15" s="44"/>
      <c r="M15" s="44"/>
      <c r="N15" s="22"/>
      <c r="O15" s="41">
        <v>0</v>
      </c>
      <c r="T15" s="7"/>
      <c r="U15" s="7"/>
    </row>
    <row r="16" spans="1:21" x14ac:dyDescent="0.25">
      <c r="A16">
        <v>202</v>
      </c>
      <c r="B16" t="s">
        <v>100</v>
      </c>
      <c r="C16" t="s">
        <v>98</v>
      </c>
      <c r="D16" s="7">
        <v>0.5185936995</v>
      </c>
      <c r="E16" s="7">
        <v>0.158101265701</v>
      </c>
      <c r="G16">
        <v>7</v>
      </c>
      <c r="H16" s="21" t="s">
        <v>127</v>
      </c>
      <c r="I16" s="46"/>
      <c r="J16" s="47"/>
      <c r="K16" s="22"/>
      <c r="L16" s="44"/>
      <c r="M16" s="44"/>
      <c r="N16" s="22"/>
      <c r="O16" s="42"/>
      <c r="T16" s="7"/>
      <c r="U16" s="7"/>
    </row>
    <row r="17" spans="1:21" x14ac:dyDescent="0.25">
      <c r="A17">
        <v>203</v>
      </c>
      <c r="B17" t="s">
        <v>101</v>
      </c>
      <c r="C17" t="s">
        <v>98</v>
      </c>
      <c r="D17">
        <v>0.65604047260300002</v>
      </c>
      <c r="E17">
        <v>0.195138263279</v>
      </c>
      <c r="G17">
        <v>8</v>
      </c>
      <c r="H17" s="21" t="s">
        <v>80</v>
      </c>
      <c r="I17" s="44"/>
      <c r="J17" s="45"/>
      <c r="K17" s="22"/>
      <c r="L17" s="44"/>
      <c r="M17" s="44"/>
      <c r="N17" s="22"/>
      <c r="O17" s="41">
        <v>0</v>
      </c>
    </row>
    <row r="18" spans="1:21" x14ac:dyDescent="0.25">
      <c r="A18">
        <v>204</v>
      </c>
      <c r="B18" t="s">
        <v>102</v>
      </c>
      <c r="C18" t="s">
        <v>98</v>
      </c>
      <c r="D18" s="7">
        <v>0.50440544356799999</v>
      </c>
      <c r="E18" s="7">
        <v>0.122800385235</v>
      </c>
      <c r="G18">
        <v>9</v>
      </c>
      <c r="H18" s="21" t="s">
        <v>81</v>
      </c>
      <c r="I18" s="44"/>
      <c r="J18" s="45"/>
      <c r="K18" s="22"/>
      <c r="L18" s="44"/>
      <c r="M18" s="44"/>
      <c r="N18" s="22"/>
      <c r="O18" s="41">
        <v>0</v>
      </c>
      <c r="T18" s="7"/>
      <c r="U18" s="7"/>
    </row>
    <row r="19" spans="1:21" x14ac:dyDescent="0.25">
      <c r="A19">
        <v>205</v>
      </c>
      <c r="B19" t="s">
        <v>103</v>
      </c>
      <c r="C19" t="s">
        <v>98</v>
      </c>
      <c r="D19">
        <v>0.63975722211099995</v>
      </c>
      <c r="E19">
        <v>0.154565589911</v>
      </c>
      <c r="G19">
        <v>10</v>
      </c>
      <c r="H19" s="21" t="s">
        <v>82</v>
      </c>
      <c r="I19" s="34">
        <f>D24</f>
        <v>-0.104005419687</v>
      </c>
      <c r="J19" s="44">
        <f>E24</f>
        <v>4.631968082E-2</v>
      </c>
      <c r="K19" s="22">
        <f t="shared" si="1"/>
        <v>-2.2453829095059814</v>
      </c>
      <c r="L19" s="34">
        <f>D10</f>
        <v>0.30538497850500002</v>
      </c>
      <c r="M19" s="44">
        <f>E10</f>
        <v>0.16440854647600001</v>
      </c>
      <c r="N19" s="22">
        <f t="shared" si="3"/>
        <v>1.8574762994427387</v>
      </c>
      <c r="O19" s="41">
        <v>0</v>
      </c>
    </row>
    <row r="20" spans="1:21" x14ac:dyDescent="0.25">
      <c r="A20">
        <v>220</v>
      </c>
      <c r="B20" t="s">
        <v>104</v>
      </c>
      <c r="C20" t="s">
        <v>98</v>
      </c>
      <c r="D20">
        <v>0.22380344564400001</v>
      </c>
      <c r="E20" s="7">
        <v>6.4404355151900003E-2</v>
      </c>
      <c r="G20" t="s">
        <v>17</v>
      </c>
      <c r="H20" s="21" t="s">
        <v>84</v>
      </c>
      <c r="I20" s="44">
        <f>D26</f>
        <v>3.4682829747000002E-2</v>
      </c>
      <c r="J20" s="44">
        <f>E26</f>
        <v>2.9074596305600001E-2</v>
      </c>
      <c r="K20" s="45">
        <f t="shared" si="1"/>
        <v>1.192891188666988</v>
      </c>
      <c r="L20" s="37">
        <f>D12</f>
        <v>-0.33450572921400001</v>
      </c>
      <c r="M20" s="37">
        <f>E12</f>
        <v>0.183687231058</v>
      </c>
      <c r="N20" s="22">
        <f t="shared" si="3"/>
        <v>-1.8210614166663466</v>
      </c>
      <c r="O20" s="41">
        <v>0</v>
      </c>
    </row>
    <row r="21" spans="1:21" x14ac:dyDescent="0.25">
      <c r="A21">
        <v>221</v>
      </c>
      <c r="B21" t="s">
        <v>105</v>
      </c>
      <c r="C21" t="s">
        <v>98</v>
      </c>
      <c r="D21">
        <v>0.164520454319</v>
      </c>
      <c r="E21" s="7">
        <v>4.7016550021399997E-2</v>
      </c>
      <c r="H21" s="24" t="s">
        <v>86</v>
      </c>
      <c r="I21" s="34"/>
      <c r="J21" s="22"/>
      <c r="K21" s="22"/>
      <c r="L21" s="34"/>
      <c r="M21" s="22"/>
      <c r="N21" s="22"/>
      <c r="O21" s="41"/>
    </row>
    <row r="22" spans="1:21" x14ac:dyDescent="0.25">
      <c r="A22">
        <v>222</v>
      </c>
      <c r="B22" t="s">
        <v>106</v>
      </c>
      <c r="C22" t="s">
        <v>98</v>
      </c>
      <c r="D22" s="7">
        <v>0.11040927747</v>
      </c>
      <c r="E22" s="7">
        <v>3.6537854534500001E-2</v>
      </c>
      <c r="H22" s="21" t="s">
        <v>87</v>
      </c>
      <c r="I22" s="44"/>
      <c r="J22" s="45"/>
      <c r="K22" s="22"/>
      <c r="L22" s="44"/>
      <c r="M22" s="45"/>
      <c r="N22" s="45"/>
      <c r="O22" s="41">
        <v>0</v>
      </c>
      <c r="T22" s="7"/>
    </row>
    <row r="23" spans="1:21" x14ac:dyDescent="0.25">
      <c r="A23">
        <v>223</v>
      </c>
      <c r="B23" t="s">
        <v>107</v>
      </c>
      <c r="C23" t="s">
        <v>98</v>
      </c>
      <c r="D23" s="7">
        <v>3.13494479885E-2</v>
      </c>
      <c r="E23" s="7">
        <v>3.4140260579599999E-2</v>
      </c>
      <c r="H23" s="21" t="s">
        <v>88</v>
      </c>
      <c r="I23" s="34">
        <f>D27</f>
        <v>-0.11178444391300001</v>
      </c>
      <c r="J23" s="34">
        <f>E27</f>
        <v>5.0050345526800002E-2</v>
      </c>
      <c r="K23" s="22">
        <f t="shared" si="1"/>
        <v>-2.2334400039884601</v>
      </c>
      <c r="L23" s="44"/>
      <c r="M23" s="45"/>
      <c r="N23" s="22"/>
      <c r="O23" s="41">
        <v>0</v>
      </c>
      <c r="T23" s="7"/>
    </row>
    <row r="24" spans="1:21" x14ac:dyDescent="0.25">
      <c r="A24">
        <v>229</v>
      </c>
      <c r="B24" t="s">
        <v>112</v>
      </c>
      <c r="C24" t="s">
        <v>98</v>
      </c>
      <c r="D24">
        <v>-0.104005419687</v>
      </c>
      <c r="E24" s="7">
        <v>4.631968082E-2</v>
      </c>
      <c r="H24" s="21" t="s">
        <v>89</v>
      </c>
      <c r="I24" s="44"/>
      <c r="J24" s="44"/>
      <c r="K24" s="22"/>
      <c r="L24" s="44"/>
      <c r="M24" s="45"/>
      <c r="N24" s="45"/>
      <c r="O24" s="41">
        <v>0</v>
      </c>
    </row>
    <row r="25" spans="1:21" x14ac:dyDescent="0.25">
      <c r="A25">
        <v>240</v>
      </c>
      <c r="B25" t="s">
        <v>113</v>
      </c>
      <c r="C25" t="s">
        <v>98</v>
      </c>
      <c r="D25" s="7">
        <v>7.1588330851399999E-4</v>
      </c>
      <c r="E25" s="7">
        <v>2.1131229129699999E-4</v>
      </c>
      <c r="H25" s="21" t="s">
        <v>90</v>
      </c>
      <c r="I25" s="34">
        <f>D28</f>
        <v>0.10821358889799999</v>
      </c>
      <c r="J25" s="34">
        <f>E28</f>
        <v>3.3300608965900001E-2</v>
      </c>
      <c r="K25" s="22">
        <f t="shared" si="1"/>
        <v>3.2495978980087505</v>
      </c>
      <c r="L25" s="44"/>
      <c r="M25" s="45"/>
      <c r="N25" s="45"/>
      <c r="O25" s="41">
        <v>0</v>
      </c>
    </row>
    <row r="26" spans="1:21" x14ac:dyDescent="0.25">
      <c r="A26">
        <v>244</v>
      </c>
      <c r="B26" t="s">
        <v>115</v>
      </c>
      <c r="C26" t="s">
        <v>98</v>
      </c>
      <c r="D26" s="7">
        <v>3.4682829747000002E-2</v>
      </c>
      <c r="E26" s="7">
        <v>2.9074596305600001E-2</v>
      </c>
      <c r="H26" s="21" t="s">
        <v>158</v>
      </c>
      <c r="I26" s="44"/>
      <c r="J26" s="44"/>
      <c r="K26" s="22"/>
      <c r="L26" s="44"/>
      <c r="M26" s="45"/>
      <c r="N26" s="45"/>
      <c r="O26" s="41">
        <v>0</v>
      </c>
    </row>
    <row r="27" spans="1:21" x14ac:dyDescent="0.25">
      <c r="A27">
        <v>266</v>
      </c>
      <c r="B27" t="s">
        <v>118</v>
      </c>
      <c r="C27" t="s">
        <v>98</v>
      </c>
      <c r="D27">
        <v>-0.11178444391300001</v>
      </c>
      <c r="E27" s="7">
        <v>5.0050345526800002E-2</v>
      </c>
      <c r="H27" s="21" t="s">
        <v>91</v>
      </c>
      <c r="I27" s="34">
        <f t="shared" ref="I27:J29" si="8">D29</f>
        <v>6.5186893421600001E-2</v>
      </c>
      <c r="J27" s="34">
        <f t="shared" si="8"/>
        <v>3.5216603536900003E-2</v>
      </c>
      <c r="K27" s="22">
        <f t="shared" si="1"/>
        <v>1.8510272676721107</v>
      </c>
      <c r="L27" s="44"/>
      <c r="M27" s="45"/>
      <c r="N27" s="45"/>
      <c r="O27" s="41">
        <v>0</v>
      </c>
    </row>
    <row r="28" spans="1:21" x14ac:dyDescent="0.25">
      <c r="A28">
        <v>268</v>
      </c>
      <c r="B28" t="s">
        <v>120</v>
      </c>
      <c r="C28" t="s">
        <v>98</v>
      </c>
      <c r="D28">
        <v>0.10821358889799999</v>
      </c>
      <c r="E28" s="7">
        <v>3.3300608965900001E-2</v>
      </c>
      <c r="H28" s="21" t="s">
        <v>92</v>
      </c>
      <c r="I28" s="34">
        <f t="shared" si="8"/>
        <v>-0.15968492298299999</v>
      </c>
      <c r="J28" s="34">
        <f t="shared" si="8"/>
        <v>6.2434567726999998E-2</v>
      </c>
      <c r="K28" s="22">
        <f t="shared" si="1"/>
        <v>-2.5576363991376496</v>
      </c>
      <c r="L28" s="44"/>
      <c r="M28" s="45"/>
      <c r="N28" s="45"/>
      <c r="O28" s="41">
        <v>0</v>
      </c>
    </row>
    <row r="29" spans="1:21" x14ac:dyDescent="0.25">
      <c r="A29">
        <v>270</v>
      </c>
      <c r="B29" t="s">
        <v>122</v>
      </c>
      <c r="C29" t="s">
        <v>98</v>
      </c>
      <c r="D29" s="7">
        <v>6.5186893421600001E-2</v>
      </c>
      <c r="E29" s="7">
        <v>3.5216603536900003E-2</v>
      </c>
      <c r="H29" s="21" t="s">
        <v>93</v>
      </c>
      <c r="I29" s="44">
        <f t="shared" si="8"/>
        <v>1.3807260702300001E-3</v>
      </c>
      <c r="J29" s="44">
        <f t="shared" si="8"/>
        <v>6.4932196994899993E-2</v>
      </c>
      <c r="K29" s="45">
        <f t="shared" si="1"/>
        <v>2.1264120638617035E-2</v>
      </c>
      <c r="L29" s="34">
        <f>D13</f>
        <v>0.64172833409700003</v>
      </c>
      <c r="M29" s="34">
        <f>E13</f>
        <v>0.17138900715800001</v>
      </c>
      <c r="N29" s="22">
        <f t="shared" ref="N29:N30" si="9">L29/M29</f>
        <v>3.7442794303919613</v>
      </c>
      <c r="O29" s="41">
        <v>0</v>
      </c>
    </row>
    <row r="30" spans="1:21" x14ac:dyDescent="0.25">
      <c r="A30">
        <v>271</v>
      </c>
      <c r="B30" t="s">
        <v>123</v>
      </c>
      <c r="C30" t="s">
        <v>98</v>
      </c>
      <c r="D30">
        <v>-0.15968492298299999</v>
      </c>
      <c r="E30" s="7">
        <v>6.2434567726999998E-2</v>
      </c>
      <c r="H30" s="25" t="s">
        <v>83</v>
      </c>
      <c r="I30" s="34">
        <f>D25</f>
        <v>7.1588330851399999E-4</v>
      </c>
      <c r="J30" s="34">
        <f>E25</f>
        <v>2.1131229129699999E-4</v>
      </c>
      <c r="K30" s="22">
        <f t="shared" si="1"/>
        <v>3.3877977666136991</v>
      </c>
      <c r="L30" s="44">
        <f>D11</f>
        <v>-1.2594710193800001E-3</v>
      </c>
      <c r="M30" s="44">
        <f>E14</f>
        <v>0.34213103643600001</v>
      </c>
      <c r="N30" s="45">
        <f t="shared" si="9"/>
        <v>-3.6812533364408762E-3</v>
      </c>
      <c r="O30" s="41">
        <v>0</v>
      </c>
    </row>
    <row r="31" spans="1:21" x14ac:dyDescent="0.25">
      <c r="A31">
        <v>272</v>
      </c>
      <c r="B31" t="s">
        <v>124</v>
      </c>
      <c r="C31" t="s">
        <v>98</v>
      </c>
      <c r="D31" s="7">
        <v>1.3807260702300001E-3</v>
      </c>
      <c r="E31" s="7">
        <v>6.4932196994899993E-2</v>
      </c>
      <c r="H31" s="25" t="s">
        <v>132</v>
      </c>
      <c r="I31" s="44"/>
      <c r="J31" s="45"/>
      <c r="K31" s="22"/>
      <c r="L31" s="44"/>
      <c r="M31" s="45"/>
      <c r="N31" s="45"/>
      <c r="O31" s="41">
        <v>0</v>
      </c>
    </row>
    <row r="32" spans="1:21" x14ac:dyDescent="0.25">
      <c r="A32">
        <v>290</v>
      </c>
      <c r="B32" t="s">
        <v>125</v>
      </c>
      <c r="C32" t="s">
        <v>98</v>
      </c>
      <c r="D32">
        <v>-1.2375490971900001</v>
      </c>
      <c r="E32">
        <v>0.30146001143399997</v>
      </c>
      <c r="H32" s="26" t="s">
        <v>133</v>
      </c>
      <c r="I32" s="44"/>
      <c r="J32" s="45"/>
      <c r="K32" s="22"/>
      <c r="L32" s="44"/>
      <c r="M32" s="45"/>
      <c r="N32" s="45"/>
      <c r="O32" s="42">
        <v>0</v>
      </c>
    </row>
    <row r="33" spans="1:21" x14ac:dyDescent="0.25">
      <c r="A33">
        <v>0</v>
      </c>
      <c r="B33" t="s">
        <v>71</v>
      </c>
      <c r="C33" t="s">
        <v>98</v>
      </c>
      <c r="D33">
        <v>3.39129138786</v>
      </c>
      <c r="E33" s="7">
        <v>0.88379526476299997</v>
      </c>
      <c r="H33" s="26" t="s">
        <v>94</v>
      </c>
      <c r="I33" s="35">
        <f>D32</f>
        <v>-1.2375490971900001</v>
      </c>
      <c r="J33" s="35">
        <f>E32</f>
        <v>0.30146001143399997</v>
      </c>
      <c r="K33" s="22">
        <f t="shared" si="1"/>
        <v>-4.1051849341581494</v>
      </c>
      <c r="L33" s="35">
        <f>D14</f>
        <v>-2.2826035544700001</v>
      </c>
      <c r="M33" s="35">
        <f>E14</f>
        <v>0.34213103643600001</v>
      </c>
      <c r="N33" s="22">
        <f t="shared" ref="N33" si="10">L33/M33</f>
        <v>-6.6717231451668964</v>
      </c>
      <c r="O33" s="42">
        <v>0</v>
      </c>
    </row>
    <row r="34" spans="1:21" ht="15.75" thickBot="1" x14ac:dyDescent="0.3">
      <c r="E34" s="7"/>
      <c r="H34" s="27" t="s">
        <v>95</v>
      </c>
      <c r="I34" s="55">
        <f>D33</f>
        <v>3.39129138786</v>
      </c>
      <c r="J34" s="55">
        <f>E33</f>
        <v>0.88379526476299997</v>
      </c>
      <c r="K34" s="56">
        <f t="shared" ref="K34" si="11">I34/J34</f>
        <v>3.8371911720633789</v>
      </c>
      <c r="L34" s="54"/>
      <c r="M34" s="53"/>
      <c r="N34" s="53"/>
      <c r="O34" s="57"/>
    </row>
    <row r="35" spans="1:21" x14ac:dyDescent="0.25">
      <c r="E35" s="7"/>
    </row>
    <row r="36" spans="1:21" x14ac:dyDescent="0.25">
      <c r="D36" s="7"/>
      <c r="E36" s="7"/>
      <c r="U36" s="7"/>
    </row>
    <row r="37" spans="1:21" x14ac:dyDescent="0.25">
      <c r="D37" s="7"/>
      <c r="E37" s="7"/>
      <c r="U37" s="7"/>
    </row>
    <row r="38" spans="1:21" x14ac:dyDescent="0.25">
      <c r="D38" s="7"/>
      <c r="E38" s="7"/>
      <c r="T38" s="7"/>
      <c r="U38" s="7"/>
    </row>
    <row r="39" spans="1:21" x14ac:dyDescent="0.25">
      <c r="D39" s="7"/>
      <c r="E39" s="7"/>
      <c r="L39" s="20"/>
      <c r="N39" s="20"/>
      <c r="T39" s="7"/>
      <c r="U39" s="7"/>
    </row>
    <row r="40" spans="1:21" x14ac:dyDescent="0.25">
      <c r="D40" s="7"/>
      <c r="E40" s="7"/>
      <c r="T40" s="7"/>
    </row>
    <row r="41" spans="1:21" x14ac:dyDescent="0.25">
      <c r="D41" s="7"/>
      <c r="E41" s="7"/>
    </row>
    <row r="42" spans="1:21" x14ac:dyDescent="0.25">
      <c r="D42" s="7"/>
      <c r="E42" s="7"/>
      <c r="T42" s="7"/>
      <c r="U42" s="7"/>
    </row>
    <row r="43" spans="1:21" x14ac:dyDescent="0.25">
      <c r="D43" s="7"/>
      <c r="E43" s="7"/>
      <c r="T43" s="7"/>
      <c r="U43" s="7"/>
    </row>
    <row r="44" spans="1:21" x14ac:dyDescent="0.25">
      <c r="D44" s="7"/>
      <c r="E44" s="7"/>
      <c r="T44" s="7"/>
      <c r="U44" s="7"/>
    </row>
    <row r="45" spans="1:21" x14ac:dyDescent="0.25">
      <c r="D45" s="7"/>
      <c r="E45" s="7"/>
      <c r="T45" s="7"/>
      <c r="U45" s="7"/>
    </row>
    <row r="46" spans="1:21" x14ac:dyDescent="0.25">
      <c r="D46" s="7"/>
      <c r="E46" s="7"/>
    </row>
    <row r="47" spans="1:21" x14ac:dyDescent="0.25">
      <c r="D47" s="7"/>
      <c r="E47" s="7"/>
    </row>
    <row r="48" spans="1:21" x14ac:dyDescent="0.25">
      <c r="D48" s="7"/>
      <c r="E48" s="7"/>
      <c r="T48" s="7"/>
    </row>
    <row r="49" spans="4:5" x14ac:dyDescent="0.25">
      <c r="D49" s="7"/>
      <c r="E49" s="7"/>
    </row>
    <row r="50" spans="4:5" x14ac:dyDescent="0.25">
      <c r="D50" s="7"/>
      <c r="E50" s="7"/>
    </row>
    <row r="51" spans="4:5" x14ac:dyDescent="0.25">
      <c r="E51" s="7"/>
    </row>
    <row r="52" spans="4:5" x14ac:dyDescent="0.25">
      <c r="E52" s="7"/>
    </row>
    <row r="53" spans="4:5" x14ac:dyDescent="0.25">
      <c r="D53" s="7"/>
      <c r="E53" s="7"/>
    </row>
  </sheetData>
  <mergeCells count="2">
    <mergeCell ref="I1:K1"/>
    <mergeCell ref="L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45CB-75FC-4E21-B52B-89949BFF69F6}">
  <dimension ref="A1:O33"/>
  <sheetViews>
    <sheetView topLeftCell="A10" workbookViewId="0">
      <selection activeCell="A10" sqref="A1:XFD1048576"/>
    </sheetView>
  </sheetViews>
  <sheetFormatPr defaultRowHeight="15" x14ac:dyDescent="0.25"/>
  <cols>
    <col min="8" max="8" width="63.140625" bestFit="1" customWidth="1"/>
    <col min="10" max="10" width="0" hidden="1" customWidth="1"/>
    <col min="13" max="13" width="0" hidden="1" customWidth="1"/>
  </cols>
  <sheetData>
    <row r="1" spans="1:15" x14ac:dyDescent="0.25">
      <c r="A1">
        <v>11</v>
      </c>
      <c r="B1" t="s">
        <v>159</v>
      </c>
      <c r="C1" t="s">
        <v>98</v>
      </c>
      <c r="D1">
        <v>0.86694324396599998</v>
      </c>
      <c r="E1">
        <v>0.35732843231900002</v>
      </c>
      <c r="H1" s="17"/>
      <c r="I1" s="61" t="s">
        <v>126</v>
      </c>
      <c r="J1" s="62"/>
      <c r="K1" s="62"/>
      <c r="L1" s="61" t="s">
        <v>177</v>
      </c>
      <c r="M1" s="62"/>
      <c r="N1" s="62"/>
      <c r="O1" s="38" t="s">
        <v>96</v>
      </c>
    </row>
    <row r="2" spans="1:15" ht="15.75" thickBot="1" x14ac:dyDescent="0.3">
      <c r="A2">
        <v>12</v>
      </c>
      <c r="B2" t="s">
        <v>160</v>
      </c>
      <c r="C2" t="s">
        <v>98</v>
      </c>
      <c r="D2">
        <v>0.44457930240299998</v>
      </c>
      <c r="E2">
        <v>0.37769590393800001</v>
      </c>
      <c r="H2" s="18" t="s">
        <v>97</v>
      </c>
      <c r="I2" s="48" t="s">
        <v>73</v>
      </c>
      <c r="J2" s="19" t="s">
        <v>74</v>
      </c>
      <c r="K2" s="19" t="s">
        <v>75</v>
      </c>
      <c r="L2" s="48" t="s">
        <v>73</v>
      </c>
      <c r="M2" s="19" t="s">
        <v>74</v>
      </c>
      <c r="N2" s="19" t="s">
        <v>75</v>
      </c>
      <c r="O2" s="49" t="s">
        <v>73</v>
      </c>
    </row>
    <row r="3" spans="1:15" x14ac:dyDescent="0.25">
      <c r="A3">
        <v>13</v>
      </c>
      <c r="B3" t="s">
        <v>161</v>
      </c>
      <c r="C3" t="s">
        <v>98</v>
      </c>
      <c r="D3">
        <v>0.58538950357700004</v>
      </c>
      <c r="E3">
        <v>0.39408406362699999</v>
      </c>
      <c r="H3" s="17" t="s">
        <v>12</v>
      </c>
      <c r="I3" s="50"/>
      <c r="J3" s="51"/>
      <c r="K3" s="51"/>
      <c r="L3" s="50"/>
      <c r="M3" s="51"/>
      <c r="N3" s="51"/>
      <c r="O3" s="52"/>
    </row>
    <row r="4" spans="1:15" x14ac:dyDescent="0.25">
      <c r="A4">
        <v>14</v>
      </c>
      <c r="B4" t="s">
        <v>162</v>
      </c>
      <c r="C4" t="s">
        <v>98</v>
      </c>
      <c r="D4">
        <v>-1.6963498030299999</v>
      </c>
      <c r="E4">
        <v>0.57101680898399998</v>
      </c>
      <c r="G4">
        <v>1</v>
      </c>
      <c r="H4" s="21" t="s">
        <v>5</v>
      </c>
      <c r="I4" s="34">
        <f>D15</f>
        <v>1.97776181419</v>
      </c>
      <c r="J4" s="34">
        <f>E15</f>
        <v>0.11551500063800001</v>
      </c>
      <c r="K4" s="22">
        <f>I4/J4</f>
        <v>17.121255276515075</v>
      </c>
      <c r="L4" s="34">
        <f>D1</f>
        <v>0.86694324396599998</v>
      </c>
      <c r="M4" s="34">
        <f>E1</f>
        <v>0.35732843231900002</v>
      </c>
      <c r="N4" s="22">
        <f>L4/M4</f>
        <v>2.4261804143031314</v>
      </c>
      <c r="O4" s="41">
        <v>0</v>
      </c>
    </row>
    <row r="5" spans="1:15" x14ac:dyDescent="0.25">
      <c r="A5">
        <v>15</v>
      </c>
      <c r="B5" t="s">
        <v>163</v>
      </c>
      <c r="C5" t="s">
        <v>98</v>
      </c>
      <c r="D5">
        <v>-2.7753758526799999</v>
      </c>
      <c r="E5">
        <v>0.79091814746900002</v>
      </c>
      <c r="G5">
        <v>2</v>
      </c>
      <c r="H5" s="21" t="s">
        <v>6</v>
      </c>
      <c r="I5" s="34">
        <f t="shared" ref="I5:J7" si="0">D16</f>
        <v>1.8880055409900001</v>
      </c>
      <c r="J5" s="34">
        <f t="shared" si="0"/>
        <v>0.123149978137</v>
      </c>
      <c r="K5" s="22">
        <f t="shared" ref="K5:K33" si="1">I5/J5</f>
        <v>15.330944995293954</v>
      </c>
      <c r="L5" s="44">
        <f t="shared" ref="L5:M8" si="2">D2</f>
        <v>0.44457930240299998</v>
      </c>
      <c r="M5" s="44">
        <f t="shared" si="2"/>
        <v>0.37769590393800001</v>
      </c>
      <c r="N5" s="45">
        <f t="shared" ref="N5:N20" si="3">L5/M5</f>
        <v>1.1770826682726723</v>
      </c>
      <c r="O5" s="41">
        <v>0</v>
      </c>
    </row>
    <row r="6" spans="1:15" x14ac:dyDescent="0.25">
      <c r="A6">
        <v>30</v>
      </c>
      <c r="B6" t="s">
        <v>164</v>
      </c>
      <c r="C6" t="s">
        <v>98</v>
      </c>
      <c r="D6">
        <v>-0.24428501495800001</v>
      </c>
      <c r="E6">
        <v>0.43652726113200002</v>
      </c>
      <c r="G6">
        <v>3</v>
      </c>
      <c r="H6" s="21" t="s">
        <v>76</v>
      </c>
      <c r="I6" s="34">
        <f t="shared" si="0"/>
        <v>2.3844215009099998</v>
      </c>
      <c r="J6" s="34">
        <f t="shared" si="0"/>
        <v>0.132053043377</v>
      </c>
      <c r="K6" s="22">
        <f t="shared" si="1"/>
        <v>18.056543339956832</v>
      </c>
      <c r="L6" s="34">
        <f t="shared" si="2"/>
        <v>0.58538950357700004</v>
      </c>
      <c r="M6" s="34">
        <f t="shared" si="2"/>
        <v>0.39408406362699999</v>
      </c>
      <c r="N6" s="22">
        <f t="shared" si="3"/>
        <v>1.4854432279988625</v>
      </c>
      <c r="O6" s="41">
        <v>0</v>
      </c>
    </row>
    <row r="7" spans="1:15" x14ac:dyDescent="0.25">
      <c r="A7">
        <v>31</v>
      </c>
      <c r="B7" t="s">
        <v>165</v>
      </c>
      <c r="C7" t="s">
        <v>98</v>
      </c>
      <c r="D7">
        <v>-0.63205801904500003</v>
      </c>
      <c r="E7">
        <v>0.320689345337</v>
      </c>
      <c r="G7">
        <v>4</v>
      </c>
      <c r="H7" s="21" t="s">
        <v>8</v>
      </c>
      <c r="I7" s="34">
        <f t="shared" si="0"/>
        <v>1.5519885766099999</v>
      </c>
      <c r="J7" s="34">
        <f t="shared" si="0"/>
        <v>0.122588951796</v>
      </c>
      <c r="K7" s="22">
        <f t="shared" si="1"/>
        <v>12.660101533396423</v>
      </c>
      <c r="L7" s="34">
        <f t="shared" si="2"/>
        <v>-1.6963498030299999</v>
      </c>
      <c r="M7" s="34">
        <f t="shared" si="2"/>
        <v>0.57101680898399998</v>
      </c>
      <c r="N7" s="22">
        <f t="shared" si="3"/>
        <v>-2.9707528330878472</v>
      </c>
      <c r="O7" s="41">
        <v>0</v>
      </c>
    </row>
    <row r="8" spans="1:15" x14ac:dyDescent="0.25">
      <c r="A8">
        <v>32</v>
      </c>
      <c r="B8" t="s">
        <v>166</v>
      </c>
      <c r="C8" t="s">
        <v>98</v>
      </c>
      <c r="D8">
        <v>-0.72557349896000001</v>
      </c>
      <c r="E8">
        <v>0.35208240665099999</v>
      </c>
      <c r="G8">
        <v>5</v>
      </c>
      <c r="H8" s="21" t="s">
        <v>1</v>
      </c>
      <c r="I8" s="34">
        <f>D19</f>
        <v>1.9976400718</v>
      </c>
      <c r="J8" s="34">
        <f>E19</f>
        <v>0.12075271001399999</v>
      </c>
      <c r="K8" s="22">
        <f t="shared" si="1"/>
        <v>16.543231796357986</v>
      </c>
      <c r="L8" s="34">
        <f t="shared" si="2"/>
        <v>-2.7753758526799999</v>
      </c>
      <c r="M8" s="34">
        <f t="shared" si="2"/>
        <v>0.79091814746900002</v>
      </c>
      <c r="N8" s="22">
        <f t="shared" si="3"/>
        <v>-3.5090557241118057</v>
      </c>
      <c r="O8" s="41">
        <v>0</v>
      </c>
    </row>
    <row r="9" spans="1:15" x14ac:dyDescent="0.25">
      <c r="A9">
        <v>33</v>
      </c>
      <c r="B9" t="s">
        <v>167</v>
      </c>
      <c r="C9" t="s">
        <v>98</v>
      </c>
      <c r="D9" s="7">
        <v>2.90200625287E-2</v>
      </c>
      <c r="E9">
        <v>0.21169787015899999</v>
      </c>
      <c r="H9" s="18" t="s">
        <v>85</v>
      </c>
      <c r="I9" s="34"/>
      <c r="J9" s="22"/>
      <c r="K9" s="22"/>
      <c r="L9" s="34"/>
      <c r="M9" s="34"/>
      <c r="N9" s="22"/>
      <c r="O9" s="41"/>
    </row>
    <row r="10" spans="1:15" x14ac:dyDescent="0.25">
      <c r="A10">
        <v>39</v>
      </c>
      <c r="B10" t="s">
        <v>172</v>
      </c>
      <c r="C10" t="s">
        <v>98</v>
      </c>
      <c r="D10" s="7">
        <v>0.26840488243400001</v>
      </c>
      <c r="E10">
        <v>0.191583956055</v>
      </c>
      <c r="G10">
        <v>1</v>
      </c>
      <c r="H10" s="21" t="s">
        <v>77</v>
      </c>
      <c r="I10" s="34">
        <f>D20</f>
        <v>0.62352233070899998</v>
      </c>
      <c r="J10" s="34">
        <f>E20</f>
        <v>0.14248909566099999</v>
      </c>
      <c r="K10" s="22">
        <f t="shared" si="1"/>
        <v>4.3759301567359259</v>
      </c>
      <c r="L10" s="44">
        <f>D6</f>
        <v>-0.24428501495800001</v>
      </c>
      <c r="M10" s="44">
        <f>E6</f>
        <v>0.43652726113200002</v>
      </c>
      <c r="N10" s="45">
        <f t="shared" si="3"/>
        <v>-0.55960998707050158</v>
      </c>
      <c r="O10" s="41">
        <v>0</v>
      </c>
    </row>
    <row r="11" spans="1:15" x14ac:dyDescent="0.25">
      <c r="A11">
        <v>42</v>
      </c>
      <c r="B11" t="s">
        <v>173</v>
      </c>
      <c r="C11" t="s">
        <v>98</v>
      </c>
      <c r="D11" s="7">
        <v>-1.4145421006099999E-3</v>
      </c>
      <c r="E11" s="7">
        <v>7.0204998911599999E-4</v>
      </c>
      <c r="G11">
        <v>2</v>
      </c>
      <c r="H11" s="21" t="s">
        <v>78</v>
      </c>
      <c r="I11" s="34">
        <f t="shared" ref="I11:J12" si="4">D21</f>
        <v>0.44775556984300002</v>
      </c>
      <c r="J11" s="34">
        <f t="shared" si="4"/>
        <v>9.1133243141099995E-2</v>
      </c>
      <c r="K11" s="22">
        <f t="shared" si="1"/>
        <v>4.9131969236489033</v>
      </c>
      <c r="L11" s="34">
        <f t="shared" ref="L11:M13" si="5">D7</f>
        <v>-0.63205801904500003</v>
      </c>
      <c r="M11" s="34">
        <f t="shared" si="5"/>
        <v>0.320689345337</v>
      </c>
      <c r="N11" s="22">
        <f t="shared" si="3"/>
        <v>-1.9709355120008578</v>
      </c>
      <c r="O11" s="41">
        <v>0</v>
      </c>
    </row>
    <row r="12" spans="1:15" x14ac:dyDescent="0.25">
      <c r="A12">
        <v>45</v>
      </c>
      <c r="B12" t="s">
        <v>53</v>
      </c>
      <c r="C12" t="s">
        <v>98</v>
      </c>
      <c r="D12">
        <v>-0.44234645822399998</v>
      </c>
      <c r="E12">
        <v>0.217094943864</v>
      </c>
      <c r="G12">
        <v>3</v>
      </c>
      <c r="H12" s="21" t="s">
        <v>131</v>
      </c>
      <c r="I12" s="34">
        <f t="shared" si="4"/>
        <v>0.22115988373100001</v>
      </c>
      <c r="J12" s="34">
        <f t="shared" si="4"/>
        <v>9.6675624244000002E-2</v>
      </c>
      <c r="K12" s="22">
        <f t="shared" si="1"/>
        <v>2.2876488821299326</v>
      </c>
      <c r="L12" s="34">
        <f t="shared" si="5"/>
        <v>-0.72557349896000001</v>
      </c>
      <c r="M12" s="34">
        <f t="shared" si="5"/>
        <v>0.35208240665099999</v>
      </c>
      <c r="N12" s="22">
        <f t="shared" si="3"/>
        <v>-2.0608058944541958</v>
      </c>
      <c r="O12" s="41">
        <v>0</v>
      </c>
    </row>
    <row r="13" spans="1:15" x14ac:dyDescent="0.25">
      <c r="A13">
        <v>82</v>
      </c>
      <c r="B13" t="s">
        <v>61</v>
      </c>
      <c r="C13" t="s">
        <v>98</v>
      </c>
      <c r="D13" s="7">
        <v>0.76846863226499995</v>
      </c>
      <c r="E13">
        <v>0.16977664046800001</v>
      </c>
      <c r="G13">
        <v>4</v>
      </c>
      <c r="H13" s="21" t="s">
        <v>130</v>
      </c>
      <c r="I13" s="34">
        <f>D23</f>
        <v>0.11559963518999999</v>
      </c>
      <c r="J13" s="34">
        <f>E23</f>
        <v>8.4817388296499999E-2</v>
      </c>
      <c r="K13" s="22">
        <f t="shared" si="1"/>
        <v>1.3629237767365943</v>
      </c>
      <c r="L13" s="44">
        <f t="shared" si="5"/>
        <v>2.90200625287E-2</v>
      </c>
      <c r="M13" s="44">
        <f t="shared" si="5"/>
        <v>0.21169787015899999</v>
      </c>
      <c r="N13" s="45">
        <f t="shared" si="3"/>
        <v>0.13708244918526527</v>
      </c>
      <c r="O13" s="41">
        <v>0</v>
      </c>
    </row>
    <row r="14" spans="1:15" x14ac:dyDescent="0.25">
      <c r="A14">
        <v>102</v>
      </c>
      <c r="B14" t="s">
        <v>69</v>
      </c>
      <c r="C14" t="s">
        <v>98</v>
      </c>
      <c r="D14">
        <v>-2.24653254009</v>
      </c>
      <c r="E14">
        <v>0.35202937410899998</v>
      </c>
      <c r="G14">
        <v>5</v>
      </c>
      <c r="H14" s="21" t="s">
        <v>129</v>
      </c>
      <c r="I14" s="44"/>
      <c r="J14" s="45"/>
      <c r="K14" s="22"/>
      <c r="L14" s="44"/>
      <c r="M14" s="44"/>
      <c r="N14" s="22"/>
      <c r="O14" s="41">
        <v>0</v>
      </c>
    </row>
    <row r="15" spans="1:15" x14ac:dyDescent="0.25">
      <c r="A15">
        <v>201</v>
      </c>
      <c r="B15" t="s">
        <v>99</v>
      </c>
      <c r="C15" t="s">
        <v>98</v>
      </c>
      <c r="D15" s="7">
        <v>1.97776181419</v>
      </c>
      <c r="E15" s="7">
        <v>0.11551500063800001</v>
      </c>
      <c r="G15">
        <v>6</v>
      </c>
      <c r="H15" s="21" t="s">
        <v>128</v>
      </c>
      <c r="I15" s="44"/>
      <c r="J15" s="45"/>
      <c r="K15" s="22"/>
      <c r="L15" s="44"/>
      <c r="M15" s="44"/>
      <c r="N15" s="22"/>
      <c r="O15" s="41">
        <v>0</v>
      </c>
    </row>
    <row r="16" spans="1:15" x14ac:dyDescent="0.25">
      <c r="A16">
        <v>202</v>
      </c>
      <c r="B16" t="s">
        <v>100</v>
      </c>
      <c r="C16" t="s">
        <v>98</v>
      </c>
      <c r="D16" s="7">
        <v>1.8880055409900001</v>
      </c>
      <c r="E16" s="7">
        <v>0.123149978137</v>
      </c>
      <c r="G16">
        <v>7</v>
      </c>
      <c r="H16" s="21" t="s">
        <v>127</v>
      </c>
      <c r="I16" s="46"/>
      <c r="J16" s="47"/>
      <c r="K16" s="22"/>
      <c r="L16" s="44"/>
      <c r="M16" s="44"/>
      <c r="N16" s="22"/>
      <c r="O16" s="42"/>
    </row>
    <row r="17" spans="1:15" x14ac:dyDescent="0.25">
      <c r="A17">
        <v>203</v>
      </c>
      <c r="B17" t="s">
        <v>101</v>
      </c>
      <c r="C17" t="s">
        <v>98</v>
      </c>
      <c r="D17">
        <v>2.3844215009099998</v>
      </c>
      <c r="E17">
        <v>0.132053043377</v>
      </c>
      <c r="G17">
        <v>8</v>
      </c>
      <c r="H17" s="21" t="s">
        <v>80</v>
      </c>
      <c r="I17" s="44"/>
      <c r="J17" s="45"/>
      <c r="K17" s="22"/>
      <c r="L17" s="44"/>
      <c r="M17" s="44"/>
      <c r="N17" s="22"/>
      <c r="O17" s="41">
        <v>0</v>
      </c>
    </row>
    <row r="18" spans="1:15" x14ac:dyDescent="0.25">
      <c r="A18">
        <v>204</v>
      </c>
      <c r="B18" t="s">
        <v>102</v>
      </c>
      <c r="C18" t="s">
        <v>98</v>
      </c>
      <c r="D18" s="7">
        <v>1.5519885766099999</v>
      </c>
      <c r="E18" s="7">
        <v>0.122588951796</v>
      </c>
      <c r="G18">
        <v>9</v>
      </c>
      <c r="H18" s="21" t="s">
        <v>81</v>
      </c>
      <c r="I18" s="44"/>
      <c r="J18" s="45"/>
      <c r="K18" s="22"/>
      <c r="L18" s="44"/>
      <c r="M18" s="44"/>
      <c r="N18" s="22"/>
      <c r="O18" s="41">
        <v>0</v>
      </c>
    </row>
    <row r="19" spans="1:15" x14ac:dyDescent="0.25">
      <c r="A19">
        <v>205</v>
      </c>
      <c r="B19" t="s">
        <v>103</v>
      </c>
      <c r="C19" t="s">
        <v>98</v>
      </c>
      <c r="D19">
        <v>1.9976400718</v>
      </c>
      <c r="E19">
        <v>0.12075271001399999</v>
      </c>
      <c r="G19">
        <v>10</v>
      </c>
      <c r="H19" s="21" t="s">
        <v>82</v>
      </c>
      <c r="I19" s="34">
        <f>D24</f>
        <v>-0.190320868496</v>
      </c>
      <c r="J19" s="44">
        <f>E24</f>
        <v>9.5239422562199999E-2</v>
      </c>
      <c r="K19" s="22">
        <f t="shared" si="1"/>
        <v>-1.99834126851938</v>
      </c>
      <c r="L19" s="44">
        <f>D10</f>
        <v>0.26840488243400001</v>
      </c>
      <c r="M19" s="44">
        <f>E10</f>
        <v>0.191583956055</v>
      </c>
      <c r="N19" s="45">
        <f t="shared" si="3"/>
        <v>1.4009778687154066</v>
      </c>
      <c r="O19" s="41">
        <v>0</v>
      </c>
    </row>
    <row r="20" spans="1:15" x14ac:dyDescent="0.25">
      <c r="A20">
        <v>220</v>
      </c>
      <c r="B20" t="s">
        <v>104</v>
      </c>
      <c r="C20" t="s">
        <v>98</v>
      </c>
      <c r="D20">
        <v>0.62352233070899998</v>
      </c>
      <c r="E20" s="7">
        <v>0.14248909566099999</v>
      </c>
      <c r="G20" t="s">
        <v>17</v>
      </c>
      <c r="H20" s="21" t="s">
        <v>84</v>
      </c>
      <c r="I20" s="44">
        <f>D26</f>
        <v>2.6522093227199998E-2</v>
      </c>
      <c r="J20" s="44">
        <f>E26</f>
        <v>7.5343671391200004E-2</v>
      </c>
      <c r="K20" s="45">
        <f t="shared" si="1"/>
        <v>0.35201487712872098</v>
      </c>
      <c r="L20" s="37">
        <f>D12</f>
        <v>-0.44234645822399998</v>
      </c>
      <c r="M20" s="37">
        <f>E12</f>
        <v>0.217094943864</v>
      </c>
      <c r="N20" s="22">
        <f t="shared" si="3"/>
        <v>-2.0375714438614918</v>
      </c>
      <c r="O20" s="41">
        <v>0</v>
      </c>
    </row>
    <row r="21" spans="1:15" x14ac:dyDescent="0.25">
      <c r="A21">
        <v>221</v>
      </c>
      <c r="B21" t="s">
        <v>105</v>
      </c>
      <c r="C21" t="s">
        <v>98</v>
      </c>
      <c r="D21">
        <v>0.44775556984300002</v>
      </c>
      <c r="E21" s="7">
        <v>9.1133243141099995E-2</v>
      </c>
      <c r="H21" s="24" t="s">
        <v>86</v>
      </c>
      <c r="I21" s="34"/>
      <c r="J21" s="22"/>
      <c r="K21" s="22"/>
      <c r="L21" s="34"/>
      <c r="M21" s="22"/>
      <c r="N21" s="22"/>
      <c r="O21" s="41"/>
    </row>
    <row r="22" spans="1:15" x14ac:dyDescent="0.25">
      <c r="A22">
        <v>222</v>
      </c>
      <c r="B22" t="s">
        <v>106</v>
      </c>
      <c r="C22" t="s">
        <v>98</v>
      </c>
      <c r="D22" s="7">
        <v>0.22115988373100001</v>
      </c>
      <c r="E22" s="7">
        <v>9.6675624244000002E-2</v>
      </c>
      <c r="H22" s="21" t="s">
        <v>87</v>
      </c>
      <c r="I22" s="44"/>
      <c r="J22" s="45"/>
      <c r="K22" s="22"/>
      <c r="L22" s="44"/>
      <c r="M22" s="45"/>
      <c r="N22" s="45"/>
      <c r="O22" s="41">
        <v>0</v>
      </c>
    </row>
    <row r="23" spans="1:15" x14ac:dyDescent="0.25">
      <c r="A23">
        <v>223</v>
      </c>
      <c r="B23" t="s">
        <v>107</v>
      </c>
      <c r="C23" t="s">
        <v>98</v>
      </c>
      <c r="D23" s="7">
        <v>0.11559963518999999</v>
      </c>
      <c r="E23" s="7">
        <v>8.4817388296499999E-2</v>
      </c>
      <c r="H23" s="21" t="s">
        <v>88</v>
      </c>
      <c r="I23" s="34">
        <f>D27</f>
        <v>-0.37720506601800002</v>
      </c>
      <c r="J23" s="34">
        <f>E27</f>
        <v>0.138650898464</v>
      </c>
      <c r="K23" s="22">
        <f t="shared" si="1"/>
        <v>-2.7205382020365301</v>
      </c>
      <c r="L23" s="44"/>
      <c r="M23" s="45"/>
      <c r="N23" s="22"/>
      <c r="O23" s="41">
        <v>0</v>
      </c>
    </row>
    <row r="24" spans="1:15" x14ac:dyDescent="0.25">
      <c r="A24">
        <v>229</v>
      </c>
      <c r="B24" t="s">
        <v>112</v>
      </c>
      <c r="C24" t="s">
        <v>98</v>
      </c>
      <c r="D24">
        <v>-0.190320868496</v>
      </c>
      <c r="E24" s="7">
        <v>9.5239422562199999E-2</v>
      </c>
      <c r="H24" s="21" t="s">
        <v>89</v>
      </c>
      <c r="I24" s="44"/>
      <c r="J24" s="44"/>
      <c r="K24" s="22"/>
      <c r="L24" s="44"/>
      <c r="M24" s="45"/>
      <c r="N24" s="45"/>
      <c r="O24" s="41">
        <v>0</v>
      </c>
    </row>
    <row r="25" spans="1:15" x14ac:dyDescent="0.25">
      <c r="A25">
        <v>240</v>
      </c>
      <c r="B25" t="s">
        <v>113</v>
      </c>
      <c r="C25" t="s">
        <v>98</v>
      </c>
      <c r="D25" s="7">
        <v>1.8413308001600001E-3</v>
      </c>
      <c r="E25" s="7">
        <v>3.4987452965300003E-4</v>
      </c>
      <c r="H25" s="21" t="s">
        <v>90</v>
      </c>
      <c r="I25" s="34">
        <f>D28</f>
        <v>0.37325575141200001</v>
      </c>
      <c r="J25" s="34">
        <f>E28</f>
        <v>5.6796926379899998E-2</v>
      </c>
      <c r="K25" s="22">
        <f t="shared" si="1"/>
        <v>6.5717596919838321</v>
      </c>
      <c r="L25" s="44"/>
      <c r="M25" s="45"/>
      <c r="N25" s="45"/>
      <c r="O25" s="41">
        <v>0</v>
      </c>
    </row>
    <row r="26" spans="1:15" x14ac:dyDescent="0.25">
      <c r="A26">
        <v>244</v>
      </c>
      <c r="B26" t="s">
        <v>115</v>
      </c>
      <c r="C26" t="s">
        <v>98</v>
      </c>
      <c r="D26" s="7">
        <v>2.6522093227199998E-2</v>
      </c>
      <c r="E26" s="7">
        <v>7.5343671391200004E-2</v>
      </c>
      <c r="H26" s="21" t="s">
        <v>158</v>
      </c>
      <c r="I26" s="44"/>
      <c r="J26" s="44"/>
      <c r="K26" s="22"/>
      <c r="L26" s="44"/>
      <c r="M26" s="45"/>
      <c r="N26" s="45"/>
      <c r="O26" s="41">
        <v>0</v>
      </c>
    </row>
    <row r="27" spans="1:15" x14ac:dyDescent="0.25">
      <c r="A27">
        <v>266</v>
      </c>
      <c r="B27" t="s">
        <v>118</v>
      </c>
      <c r="C27" t="s">
        <v>98</v>
      </c>
      <c r="D27">
        <v>-0.37720506601800002</v>
      </c>
      <c r="E27" s="7">
        <v>0.138650898464</v>
      </c>
      <c r="H27" s="21" t="s">
        <v>91</v>
      </c>
      <c r="I27" s="34">
        <f t="shared" ref="I27:J29" si="6">D29</f>
        <v>0.21286032636400001</v>
      </c>
      <c r="J27" s="34">
        <f t="shared" si="6"/>
        <v>0.106002120746</v>
      </c>
      <c r="K27" s="22">
        <f t="shared" si="1"/>
        <v>2.0080761107983052</v>
      </c>
      <c r="L27" s="44"/>
      <c r="M27" s="45"/>
      <c r="N27" s="45"/>
      <c r="O27" s="41">
        <v>0</v>
      </c>
    </row>
    <row r="28" spans="1:15" x14ac:dyDescent="0.25">
      <c r="A28">
        <v>268</v>
      </c>
      <c r="B28" t="s">
        <v>120</v>
      </c>
      <c r="C28" t="s">
        <v>98</v>
      </c>
      <c r="D28">
        <v>0.37325575141200001</v>
      </c>
      <c r="E28" s="7">
        <v>5.6796926379899998E-2</v>
      </c>
      <c r="H28" s="21" t="s">
        <v>92</v>
      </c>
      <c r="I28" s="34">
        <f t="shared" si="6"/>
        <v>-0.54830257137100002</v>
      </c>
      <c r="J28" s="34">
        <f t="shared" si="6"/>
        <v>0.15607030799300001</v>
      </c>
      <c r="K28" s="22">
        <f t="shared" si="1"/>
        <v>-3.5131767113293084</v>
      </c>
      <c r="L28" s="44"/>
      <c r="M28" s="45"/>
      <c r="N28" s="45"/>
      <c r="O28" s="41">
        <v>0</v>
      </c>
    </row>
    <row r="29" spans="1:15" x14ac:dyDescent="0.25">
      <c r="A29">
        <v>270</v>
      </c>
      <c r="B29" t="s">
        <v>122</v>
      </c>
      <c r="C29" t="s">
        <v>98</v>
      </c>
      <c r="D29" s="7">
        <v>0.21286032636400001</v>
      </c>
      <c r="E29" s="7">
        <v>0.106002120746</v>
      </c>
      <c r="H29" s="21" t="s">
        <v>93</v>
      </c>
      <c r="I29" s="58">
        <f t="shared" si="6"/>
        <v>0.36735969355100001</v>
      </c>
      <c r="J29" s="58">
        <f t="shared" si="6"/>
        <v>0.10856753552499999</v>
      </c>
      <c r="K29" s="59">
        <f t="shared" si="1"/>
        <v>3.3836974540737144</v>
      </c>
      <c r="L29" s="34">
        <f>D13</f>
        <v>0.76846863226499995</v>
      </c>
      <c r="M29" s="34">
        <f>E13</f>
        <v>0.16977664046800001</v>
      </c>
      <c r="N29" s="22">
        <f t="shared" ref="N29:N30" si="7">L29/M29</f>
        <v>4.5263507991833727</v>
      </c>
      <c r="O29" s="41">
        <v>0</v>
      </c>
    </row>
    <row r="30" spans="1:15" x14ac:dyDescent="0.25">
      <c r="A30">
        <v>271</v>
      </c>
      <c r="B30" t="s">
        <v>123</v>
      </c>
      <c r="C30" t="s">
        <v>98</v>
      </c>
      <c r="D30">
        <v>-0.54830257137100002</v>
      </c>
      <c r="E30" s="7">
        <v>0.15607030799300001</v>
      </c>
      <c r="H30" s="25" t="s">
        <v>83</v>
      </c>
      <c r="I30" s="34">
        <f>D25</f>
        <v>1.8413308001600001E-3</v>
      </c>
      <c r="J30" s="34">
        <f>E25</f>
        <v>3.4987452965300003E-4</v>
      </c>
      <c r="K30" s="22">
        <f t="shared" si="1"/>
        <v>5.2628317985484756</v>
      </c>
      <c r="L30" s="44">
        <f>D11</f>
        <v>-1.4145421006099999E-3</v>
      </c>
      <c r="M30" s="44">
        <f>E14</f>
        <v>0.35202937410899998</v>
      </c>
      <c r="N30" s="45">
        <f t="shared" si="7"/>
        <v>-4.0182501934398537E-3</v>
      </c>
      <c r="O30" s="41">
        <v>0</v>
      </c>
    </row>
    <row r="31" spans="1:15" x14ac:dyDescent="0.25">
      <c r="A31">
        <v>272</v>
      </c>
      <c r="B31" t="s">
        <v>124</v>
      </c>
      <c r="C31" t="s">
        <v>98</v>
      </c>
      <c r="D31" s="7">
        <v>0.36735969355100001</v>
      </c>
      <c r="E31" s="7">
        <v>0.10856753552499999</v>
      </c>
      <c r="H31" s="25" t="s">
        <v>132</v>
      </c>
      <c r="I31" s="44"/>
      <c r="J31" s="45"/>
      <c r="K31" s="22"/>
      <c r="L31" s="44"/>
      <c r="M31" s="45"/>
      <c r="N31" s="45"/>
      <c r="O31" s="41">
        <v>0</v>
      </c>
    </row>
    <row r="32" spans="1:15" x14ac:dyDescent="0.25">
      <c r="A32">
        <v>290</v>
      </c>
      <c r="B32" t="s">
        <v>125</v>
      </c>
      <c r="C32" t="s">
        <v>98</v>
      </c>
      <c r="D32">
        <v>-3.97188892485</v>
      </c>
      <c r="E32">
        <v>0.107476261347</v>
      </c>
      <c r="H32" s="26" t="s">
        <v>133</v>
      </c>
      <c r="I32" s="44"/>
      <c r="J32" s="45"/>
      <c r="K32" s="22"/>
      <c r="L32" s="44"/>
      <c r="M32" s="45"/>
      <c r="N32" s="45"/>
      <c r="O32" s="42">
        <v>0</v>
      </c>
    </row>
    <row r="33" spans="5:15" ht="15.75" thickBot="1" x14ac:dyDescent="0.3">
      <c r="E33" s="7"/>
      <c r="H33" s="27" t="s">
        <v>94</v>
      </c>
      <c r="I33" s="36">
        <f>D32</f>
        <v>-3.97188892485</v>
      </c>
      <c r="J33" s="36">
        <f>E32</f>
        <v>0.107476261347</v>
      </c>
      <c r="K33" s="29">
        <f t="shared" si="1"/>
        <v>-36.955964741146701</v>
      </c>
      <c r="L33" s="36">
        <f>D14</f>
        <v>-2.24653254009</v>
      </c>
      <c r="M33" s="36">
        <f>E14</f>
        <v>0.35202937410899998</v>
      </c>
      <c r="N33" s="29">
        <f t="shared" ref="N33" si="8">L33/M33</f>
        <v>-6.381662171732291</v>
      </c>
      <c r="O33" s="43">
        <v>0</v>
      </c>
    </row>
  </sheetData>
  <mergeCells count="2">
    <mergeCell ref="I1:K1"/>
    <mergeCell ref="L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BEDB-3159-4E89-BA47-5010C0D9ED1D}">
  <dimension ref="A1:O33"/>
  <sheetViews>
    <sheetView topLeftCell="B1" workbookViewId="0">
      <selection activeCell="H1" sqref="H1:K1048576"/>
    </sheetView>
  </sheetViews>
  <sheetFormatPr defaultRowHeight="15" x14ac:dyDescent="0.25"/>
  <cols>
    <col min="8" max="8" width="63.140625" bestFit="1" customWidth="1"/>
    <col min="10" max="10" width="0" hidden="1" customWidth="1"/>
    <col min="13" max="13" width="0" hidden="1" customWidth="1"/>
  </cols>
  <sheetData>
    <row r="1" spans="1:15" x14ac:dyDescent="0.25">
      <c r="A1">
        <v>11</v>
      </c>
      <c r="B1" t="s">
        <v>159</v>
      </c>
      <c r="C1" t="s">
        <v>98</v>
      </c>
      <c r="D1">
        <v>0.45787546826699999</v>
      </c>
      <c r="E1">
        <v>0.12501086916099999</v>
      </c>
      <c r="H1" s="17"/>
      <c r="I1" s="61" t="s">
        <v>126</v>
      </c>
      <c r="J1" s="62"/>
      <c r="K1" s="62"/>
      <c r="L1" s="61" t="s">
        <v>177</v>
      </c>
      <c r="M1" s="62"/>
      <c r="N1" s="62"/>
      <c r="O1" s="38" t="s">
        <v>96</v>
      </c>
    </row>
    <row r="2" spans="1:15" ht="15.75" thickBot="1" x14ac:dyDescent="0.3">
      <c r="A2">
        <v>12</v>
      </c>
      <c r="B2" t="s">
        <v>160</v>
      </c>
      <c r="C2" t="s">
        <v>178</v>
      </c>
      <c r="D2">
        <v>0</v>
      </c>
      <c r="E2">
        <v>0</v>
      </c>
      <c r="H2" s="18" t="s">
        <v>97</v>
      </c>
      <c r="I2" s="48" t="s">
        <v>73</v>
      </c>
      <c r="J2" s="19" t="s">
        <v>74</v>
      </c>
      <c r="K2" s="19" t="s">
        <v>75</v>
      </c>
      <c r="L2" s="48" t="s">
        <v>73</v>
      </c>
      <c r="M2" s="19" t="s">
        <v>74</v>
      </c>
      <c r="N2" s="19" t="s">
        <v>75</v>
      </c>
      <c r="O2" s="49" t="s">
        <v>73</v>
      </c>
    </row>
    <row r="3" spans="1:15" x14ac:dyDescent="0.25">
      <c r="A3">
        <v>13</v>
      </c>
      <c r="B3" t="s">
        <v>161</v>
      </c>
      <c r="C3" t="s">
        <v>178</v>
      </c>
      <c r="D3">
        <v>0</v>
      </c>
      <c r="E3">
        <v>0</v>
      </c>
      <c r="H3" s="17" t="s">
        <v>12</v>
      </c>
      <c r="I3" s="50"/>
      <c r="J3" s="51"/>
      <c r="K3" s="51"/>
      <c r="L3" s="50"/>
      <c r="M3" s="51"/>
      <c r="N3" s="51"/>
      <c r="O3" s="52"/>
    </row>
    <row r="4" spans="1:15" x14ac:dyDescent="0.25">
      <c r="A4">
        <v>14</v>
      </c>
      <c r="B4" t="s">
        <v>162</v>
      </c>
      <c r="C4" t="s">
        <v>98</v>
      </c>
      <c r="D4">
        <v>-2.1714251081399998</v>
      </c>
      <c r="E4">
        <v>0.46348261204199998</v>
      </c>
      <c r="G4">
        <v>1</v>
      </c>
      <c r="H4" s="21" t="s">
        <v>5</v>
      </c>
      <c r="I4" s="34">
        <f>D15</f>
        <v>2.0198284202600001</v>
      </c>
      <c r="J4" s="34">
        <f>E15</f>
        <v>0.11197306773100001</v>
      </c>
      <c r="K4" s="22">
        <f>I4/J4</f>
        <v>18.038519986898653</v>
      </c>
      <c r="L4" s="34">
        <f>D1</f>
        <v>0.45787546826699999</v>
      </c>
      <c r="M4" s="34">
        <f>E1</f>
        <v>0.12501086916099999</v>
      </c>
      <c r="N4" s="22">
        <f>L4/M4</f>
        <v>3.6626852636094203</v>
      </c>
      <c r="O4" s="41">
        <v>0</v>
      </c>
    </row>
    <row r="5" spans="1:15" x14ac:dyDescent="0.25">
      <c r="A5">
        <v>15</v>
      </c>
      <c r="B5" t="s">
        <v>163</v>
      </c>
      <c r="C5" t="s">
        <v>98</v>
      </c>
      <c r="D5">
        <v>-3.25690220745</v>
      </c>
      <c r="E5">
        <v>0.71705336180400003</v>
      </c>
      <c r="G5">
        <v>2</v>
      </c>
      <c r="H5" s="21" t="s">
        <v>6</v>
      </c>
      <c r="I5" s="34">
        <f t="shared" ref="I5:J7" si="0">D16</f>
        <v>1.93612148584</v>
      </c>
      <c r="J5" s="34">
        <f t="shared" si="0"/>
        <v>0.117300355909</v>
      </c>
      <c r="K5" s="22">
        <f t="shared" ref="K5:K33" si="1">I5/J5</f>
        <v>16.505674435821973</v>
      </c>
      <c r="L5" s="44"/>
      <c r="M5" s="44"/>
      <c r="N5" s="45"/>
      <c r="O5" s="41">
        <v>0</v>
      </c>
    </row>
    <row r="6" spans="1:15" x14ac:dyDescent="0.25">
      <c r="A6">
        <v>30</v>
      </c>
      <c r="B6" t="s">
        <v>164</v>
      </c>
      <c r="C6" t="s">
        <v>178</v>
      </c>
      <c r="D6">
        <v>0</v>
      </c>
      <c r="E6">
        <v>0</v>
      </c>
      <c r="G6">
        <v>3</v>
      </c>
      <c r="H6" s="21" t="s">
        <v>76</v>
      </c>
      <c r="I6" s="34">
        <f t="shared" si="0"/>
        <v>2.4533549748499999</v>
      </c>
      <c r="J6" s="34">
        <f t="shared" si="0"/>
        <v>0.12522399422</v>
      </c>
      <c r="K6" s="22">
        <f t="shared" si="1"/>
        <v>19.591732320403541</v>
      </c>
      <c r="L6" s="34"/>
      <c r="M6" s="34"/>
      <c r="N6" s="22"/>
      <c r="O6" s="41">
        <v>0</v>
      </c>
    </row>
    <row r="7" spans="1:15" x14ac:dyDescent="0.25">
      <c r="A7">
        <v>31</v>
      </c>
      <c r="B7" t="s">
        <v>165</v>
      </c>
      <c r="C7" t="s">
        <v>98</v>
      </c>
      <c r="D7">
        <v>-0.65575896825400004</v>
      </c>
      <c r="E7">
        <v>0.31912142140400002</v>
      </c>
      <c r="G7">
        <v>4</v>
      </c>
      <c r="H7" s="21" t="s">
        <v>8</v>
      </c>
      <c r="I7" s="34">
        <f t="shared" si="0"/>
        <v>1.6060697666199999</v>
      </c>
      <c r="J7" s="34">
        <f t="shared" si="0"/>
        <v>0.119285772325</v>
      </c>
      <c r="K7" s="22">
        <f t="shared" si="1"/>
        <v>13.464051372733566</v>
      </c>
      <c r="L7" s="34">
        <f t="shared" ref="L7:M8" si="2">D4</f>
        <v>-2.1714251081399998</v>
      </c>
      <c r="M7" s="34">
        <f t="shared" si="2"/>
        <v>0.46348261204199998</v>
      </c>
      <c r="N7" s="22">
        <f t="shared" ref="N7:N20" si="3">L7/M7</f>
        <v>-4.6850195707950943</v>
      </c>
      <c r="O7" s="41">
        <v>0</v>
      </c>
    </row>
    <row r="8" spans="1:15" x14ac:dyDescent="0.25">
      <c r="A8">
        <v>32</v>
      </c>
      <c r="B8" t="s">
        <v>166</v>
      </c>
      <c r="C8" t="s">
        <v>98</v>
      </c>
      <c r="D8">
        <v>-0.74305250256400002</v>
      </c>
      <c r="E8">
        <v>0.35056343878899998</v>
      </c>
      <c r="G8">
        <v>5</v>
      </c>
      <c r="H8" s="21" t="s">
        <v>1</v>
      </c>
      <c r="I8" s="34">
        <f>D19</f>
        <v>2.0540735060099999</v>
      </c>
      <c r="J8" s="34">
        <f>E19</f>
        <v>0.117313017063</v>
      </c>
      <c r="K8" s="22">
        <f t="shared" si="1"/>
        <v>17.509340032631773</v>
      </c>
      <c r="L8" s="34">
        <f t="shared" si="2"/>
        <v>-3.25690220745</v>
      </c>
      <c r="M8" s="34">
        <f t="shared" si="2"/>
        <v>0.71705336180400003</v>
      </c>
      <c r="N8" s="22">
        <f t="shared" si="3"/>
        <v>-4.5420639256974074</v>
      </c>
      <c r="O8" s="41">
        <v>0</v>
      </c>
    </row>
    <row r="9" spans="1:15" x14ac:dyDescent="0.25">
      <c r="A9">
        <v>33</v>
      </c>
      <c r="B9" t="s">
        <v>167</v>
      </c>
      <c r="C9" t="s">
        <v>178</v>
      </c>
      <c r="D9" s="7">
        <v>0</v>
      </c>
      <c r="E9">
        <v>0</v>
      </c>
      <c r="H9" s="18" t="s">
        <v>85</v>
      </c>
      <c r="I9" s="34"/>
      <c r="J9" s="22"/>
      <c r="K9" s="22"/>
      <c r="L9" s="34"/>
      <c r="M9" s="34"/>
      <c r="N9" s="22"/>
      <c r="O9" s="41"/>
    </row>
    <row r="10" spans="1:15" x14ac:dyDescent="0.25">
      <c r="A10">
        <v>39</v>
      </c>
      <c r="B10" t="s">
        <v>172</v>
      </c>
      <c r="C10" t="s">
        <v>178</v>
      </c>
      <c r="D10" s="7">
        <v>0</v>
      </c>
      <c r="E10">
        <v>0</v>
      </c>
      <c r="G10">
        <v>1</v>
      </c>
      <c r="H10" s="21" t="s">
        <v>77</v>
      </c>
      <c r="I10" s="34">
        <f>D20</f>
        <v>0.59889660711600001</v>
      </c>
      <c r="J10" s="34">
        <f>E20</f>
        <v>0.13734139348499999</v>
      </c>
      <c r="K10" s="22">
        <f t="shared" si="1"/>
        <v>4.360641696717674</v>
      </c>
      <c r="L10" s="44"/>
      <c r="M10" s="44"/>
      <c r="N10" s="45"/>
      <c r="O10" s="41">
        <v>0</v>
      </c>
    </row>
    <row r="11" spans="1:15" x14ac:dyDescent="0.25">
      <c r="A11">
        <v>42</v>
      </c>
      <c r="B11" t="s">
        <v>173</v>
      </c>
      <c r="C11" t="s">
        <v>178</v>
      </c>
      <c r="D11" s="7">
        <v>0</v>
      </c>
      <c r="E11" s="7">
        <v>0</v>
      </c>
      <c r="G11">
        <v>2</v>
      </c>
      <c r="H11" s="21" t="s">
        <v>78</v>
      </c>
      <c r="I11" s="34">
        <f t="shared" ref="I11:J12" si="4">D21</f>
        <v>0.44820304305199998</v>
      </c>
      <c r="J11" s="34">
        <f t="shared" si="4"/>
        <v>9.0419059036900007E-2</v>
      </c>
      <c r="K11" s="22">
        <f t="shared" si="1"/>
        <v>4.9569531891400063</v>
      </c>
      <c r="L11" s="34">
        <f t="shared" ref="L11:M12" si="5">D7</f>
        <v>-0.65575896825400004</v>
      </c>
      <c r="M11" s="34">
        <f t="shared" si="5"/>
        <v>0.31912142140400002</v>
      </c>
      <c r="N11" s="22">
        <f t="shared" si="3"/>
        <v>-2.054888591837353</v>
      </c>
      <c r="O11" s="41">
        <v>0</v>
      </c>
    </row>
    <row r="12" spans="1:15" x14ac:dyDescent="0.25">
      <c r="A12">
        <v>45</v>
      </c>
      <c r="B12" t="s">
        <v>53</v>
      </c>
      <c r="C12" t="s">
        <v>98</v>
      </c>
      <c r="D12">
        <v>-0.44095219482100001</v>
      </c>
      <c r="E12">
        <v>0.20560709390599999</v>
      </c>
      <c r="G12">
        <v>3</v>
      </c>
      <c r="H12" s="21" t="s">
        <v>131</v>
      </c>
      <c r="I12" s="34">
        <f t="shared" si="4"/>
        <v>0.2207221006</v>
      </c>
      <c r="J12" s="34">
        <f t="shared" si="4"/>
        <v>9.5998647068599993E-2</v>
      </c>
      <c r="K12" s="22">
        <f t="shared" si="1"/>
        <v>2.2992209509189587</v>
      </c>
      <c r="L12" s="34">
        <f t="shared" si="5"/>
        <v>-0.74305250256400002</v>
      </c>
      <c r="M12" s="34">
        <f t="shared" si="5"/>
        <v>0.35056343878899998</v>
      </c>
      <c r="N12" s="22">
        <f t="shared" si="3"/>
        <v>-2.1195949729693133</v>
      </c>
      <c r="O12" s="41">
        <v>0</v>
      </c>
    </row>
    <row r="13" spans="1:15" x14ac:dyDescent="0.25">
      <c r="A13">
        <v>82</v>
      </c>
      <c r="B13" t="s">
        <v>61</v>
      </c>
      <c r="C13" t="s">
        <v>98</v>
      </c>
      <c r="D13" s="7">
        <v>0.76288359053099997</v>
      </c>
      <c r="E13">
        <v>0.16905205696200001</v>
      </c>
      <c r="G13">
        <v>4</v>
      </c>
      <c r="H13" s="21" t="s">
        <v>130</v>
      </c>
      <c r="I13" s="34">
        <f>D23</f>
        <v>0.116619007414</v>
      </c>
      <c r="J13" s="34">
        <f>E23</f>
        <v>7.9120793345600002E-2</v>
      </c>
      <c r="K13" s="22">
        <f t="shared" si="1"/>
        <v>1.4739362749385945</v>
      </c>
      <c r="L13" s="44"/>
      <c r="M13" s="44"/>
      <c r="N13" s="45"/>
      <c r="O13" s="41">
        <v>0</v>
      </c>
    </row>
    <row r="14" spans="1:15" x14ac:dyDescent="0.25">
      <c r="A14">
        <v>102</v>
      </c>
      <c r="B14" t="s">
        <v>69</v>
      </c>
      <c r="C14" t="s">
        <v>98</v>
      </c>
      <c r="D14">
        <v>-1.7573236209600001</v>
      </c>
      <c r="E14">
        <v>0.10896708674199999</v>
      </c>
      <c r="G14">
        <v>5</v>
      </c>
      <c r="H14" s="21" t="s">
        <v>129</v>
      </c>
      <c r="I14" s="44"/>
      <c r="J14" s="45"/>
      <c r="K14" s="22"/>
      <c r="L14" s="44"/>
      <c r="M14" s="44"/>
      <c r="N14" s="22"/>
      <c r="O14" s="41">
        <v>0</v>
      </c>
    </row>
    <row r="15" spans="1:15" x14ac:dyDescent="0.25">
      <c r="A15">
        <v>201</v>
      </c>
      <c r="B15" t="s">
        <v>99</v>
      </c>
      <c r="C15" t="s">
        <v>98</v>
      </c>
      <c r="D15" s="7">
        <v>2.0198284202600001</v>
      </c>
      <c r="E15" s="7">
        <v>0.11197306773100001</v>
      </c>
      <c r="G15">
        <v>6</v>
      </c>
      <c r="H15" s="21" t="s">
        <v>128</v>
      </c>
      <c r="I15" s="44"/>
      <c r="J15" s="45"/>
      <c r="K15" s="22"/>
      <c r="L15" s="44"/>
      <c r="M15" s="44"/>
      <c r="N15" s="22"/>
      <c r="O15" s="41">
        <v>0</v>
      </c>
    </row>
    <row r="16" spans="1:15" x14ac:dyDescent="0.25">
      <c r="A16">
        <v>202</v>
      </c>
      <c r="B16" t="s">
        <v>100</v>
      </c>
      <c r="C16" t="s">
        <v>98</v>
      </c>
      <c r="D16" s="7">
        <v>1.93612148584</v>
      </c>
      <c r="E16" s="7">
        <v>0.117300355909</v>
      </c>
      <c r="G16">
        <v>7</v>
      </c>
      <c r="H16" s="21" t="s">
        <v>127</v>
      </c>
      <c r="I16" s="46"/>
      <c r="J16" s="47"/>
      <c r="K16" s="22"/>
      <c r="L16" s="44"/>
      <c r="M16" s="44"/>
      <c r="N16" s="22"/>
      <c r="O16" s="42"/>
    </row>
    <row r="17" spans="1:15" x14ac:dyDescent="0.25">
      <c r="A17">
        <v>203</v>
      </c>
      <c r="B17" t="s">
        <v>101</v>
      </c>
      <c r="C17" t="s">
        <v>98</v>
      </c>
      <c r="D17">
        <v>2.4533549748499999</v>
      </c>
      <c r="E17">
        <v>0.12522399422</v>
      </c>
      <c r="G17">
        <v>8</v>
      </c>
      <c r="H17" s="21" t="s">
        <v>80</v>
      </c>
      <c r="I17" s="44"/>
      <c r="J17" s="45"/>
      <c r="K17" s="22"/>
      <c r="L17" s="44"/>
      <c r="M17" s="44"/>
      <c r="N17" s="22"/>
      <c r="O17" s="41">
        <v>0</v>
      </c>
    </row>
    <row r="18" spans="1:15" x14ac:dyDescent="0.25">
      <c r="A18">
        <v>204</v>
      </c>
      <c r="B18" t="s">
        <v>102</v>
      </c>
      <c r="C18" t="s">
        <v>98</v>
      </c>
      <c r="D18" s="7">
        <v>1.6060697666199999</v>
      </c>
      <c r="E18" s="7">
        <v>0.119285772325</v>
      </c>
      <c r="G18">
        <v>9</v>
      </c>
      <c r="H18" s="21" t="s">
        <v>81</v>
      </c>
      <c r="I18" s="44"/>
      <c r="J18" s="45"/>
      <c r="K18" s="22"/>
      <c r="L18" s="44"/>
      <c r="M18" s="44"/>
      <c r="N18" s="22"/>
      <c r="O18" s="41">
        <v>0</v>
      </c>
    </row>
    <row r="19" spans="1:15" x14ac:dyDescent="0.25">
      <c r="A19">
        <v>205</v>
      </c>
      <c r="B19" t="s">
        <v>103</v>
      </c>
      <c r="C19" t="s">
        <v>98</v>
      </c>
      <c r="D19">
        <v>2.0540735060099999</v>
      </c>
      <c r="E19">
        <v>0.117313017063</v>
      </c>
      <c r="G19">
        <v>10</v>
      </c>
      <c r="H19" s="21" t="s">
        <v>82</v>
      </c>
      <c r="I19" s="34">
        <f>D24</f>
        <v>-0.14021105050800001</v>
      </c>
      <c r="J19" s="44">
        <f>E24</f>
        <v>8.5184330971199998E-2</v>
      </c>
      <c r="K19" s="22">
        <f t="shared" si="1"/>
        <v>-1.6459723156762716</v>
      </c>
      <c r="L19" s="44"/>
      <c r="M19" s="44"/>
      <c r="N19" s="45"/>
      <c r="O19" s="41">
        <v>0</v>
      </c>
    </row>
    <row r="20" spans="1:15" x14ac:dyDescent="0.25">
      <c r="A20">
        <v>220</v>
      </c>
      <c r="B20" t="s">
        <v>104</v>
      </c>
      <c r="C20" t="s">
        <v>98</v>
      </c>
      <c r="D20">
        <v>0.59889660711600001</v>
      </c>
      <c r="E20" s="7">
        <v>0.13734139348499999</v>
      </c>
      <c r="G20" t="s">
        <v>17</v>
      </c>
      <c r="H20" s="21" t="s">
        <v>84</v>
      </c>
      <c r="I20" s="44"/>
      <c r="J20" s="44"/>
      <c r="K20" s="45"/>
      <c r="L20" s="37">
        <f>D12</f>
        <v>-0.44095219482100001</v>
      </c>
      <c r="M20" s="37">
        <f>E12</f>
        <v>0.20560709390599999</v>
      </c>
      <c r="N20" s="22">
        <f t="shared" si="3"/>
        <v>-2.1446351215031312</v>
      </c>
      <c r="O20" s="41">
        <v>0</v>
      </c>
    </row>
    <row r="21" spans="1:15" x14ac:dyDescent="0.25">
      <c r="A21">
        <v>221</v>
      </c>
      <c r="B21" t="s">
        <v>105</v>
      </c>
      <c r="C21" t="s">
        <v>98</v>
      </c>
      <c r="D21">
        <v>0.44820304305199998</v>
      </c>
      <c r="E21" s="7">
        <v>9.0419059036900007E-2</v>
      </c>
      <c r="H21" s="24" t="s">
        <v>86</v>
      </c>
      <c r="I21" s="34"/>
      <c r="J21" s="22"/>
      <c r="K21" s="22"/>
      <c r="L21" s="34"/>
      <c r="M21" s="22"/>
      <c r="N21" s="22"/>
      <c r="O21" s="41"/>
    </row>
    <row r="22" spans="1:15" x14ac:dyDescent="0.25">
      <c r="A22">
        <v>222</v>
      </c>
      <c r="B22" t="s">
        <v>106</v>
      </c>
      <c r="C22" t="s">
        <v>98</v>
      </c>
      <c r="D22" s="7">
        <v>0.2207221006</v>
      </c>
      <c r="E22" s="7">
        <v>9.5998647068599993E-2</v>
      </c>
      <c r="H22" s="21" t="s">
        <v>87</v>
      </c>
      <c r="I22" s="44"/>
      <c r="J22" s="45"/>
      <c r="K22" s="22"/>
      <c r="L22" s="44"/>
      <c r="M22" s="45"/>
      <c r="N22" s="45"/>
      <c r="O22" s="41">
        <v>0</v>
      </c>
    </row>
    <row r="23" spans="1:15" x14ac:dyDescent="0.25">
      <c r="A23">
        <v>223</v>
      </c>
      <c r="B23" t="s">
        <v>107</v>
      </c>
      <c r="C23" t="s">
        <v>98</v>
      </c>
      <c r="D23" s="7">
        <v>0.116619007414</v>
      </c>
      <c r="E23" s="7">
        <v>7.9120793345600002E-2</v>
      </c>
      <c r="H23" s="21" t="s">
        <v>88</v>
      </c>
      <c r="I23" s="34">
        <f>D27</f>
        <v>-0.37682918068100002</v>
      </c>
      <c r="J23" s="34">
        <f>E27</f>
        <v>0.138657751479</v>
      </c>
      <c r="K23" s="22">
        <f t="shared" si="1"/>
        <v>-2.7176928564146778</v>
      </c>
      <c r="L23" s="44"/>
      <c r="M23" s="45"/>
      <c r="N23" s="22"/>
      <c r="O23" s="41">
        <v>0</v>
      </c>
    </row>
    <row r="24" spans="1:15" x14ac:dyDescent="0.25">
      <c r="A24">
        <v>229</v>
      </c>
      <c r="B24" t="s">
        <v>112</v>
      </c>
      <c r="C24" t="s">
        <v>98</v>
      </c>
      <c r="D24">
        <v>-0.14021105050800001</v>
      </c>
      <c r="E24" s="7">
        <v>8.5184330971199998E-2</v>
      </c>
      <c r="H24" s="21" t="s">
        <v>89</v>
      </c>
      <c r="I24" s="44"/>
      <c r="J24" s="44"/>
      <c r="K24" s="22"/>
      <c r="L24" s="44"/>
      <c r="M24" s="45"/>
      <c r="N24" s="45"/>
      <c r="O24" s="41">
        <v>0</v>
      </c>
    </row>
    <row r="25" spans="1:15" x14ac:dyDescent="0.25">
      <c r="A25">
        <v>240</v>
      </c>
      <c r="B25" t="s">
        <v>113</v>
      </c>
      <c r="C25" t="s">
        <v>98</v>
      </c>
      <c r="D25" s="7">
        <v>1.5509170890800001E-3</v>
      </c>
      <c r="E25" s="7">
        <v>3.1362113820200001E-4</v>
      </c>
      <c r="H25" s="21" t="s">
        <v>90</v>
      </c>
      <c r="I25" s="34">
        <f>D28</f>
        <v>0.374200374946</v>
      </c>
      <c r="J25" s="34">
        <f>E28</f>
        <v>5.6792860151500001E-2</v>
      </c>
      <c r="K25" s="22">
        <f t="shared" si="1"/>
        <v>6.5888630005213198</v>
      </c>
      <c r="L25" s="44"/>
      <c r="M25" s="45"/>
      <c r="N25" s="45"/>
      <c r="O25" s="41">
        <v>0</v>
      </c>
    </row>
    <row r="26" spans="1:15" x14ac:dyDescent="0.25">
      <c r="A26">
        <v>244</v>
      </c>
      <c r="B26" t="s">
        <v>115</v>
      </c>
      <c r="C26" t="s">
        <v>178</v>
      </c>
      <c r="D26" s="7">
        <v>0</v>
      </c>
      <c r="E26" s="7">
        <v>0</v>
      </c>
      <c r="H26" s="21" t="s">
        <v>158</v>
      </c>
      <c r="I26" s="44"/>
      <c r="J26" s="44"/>
      <c r="K26" s="22"/>
      <c r="L26" s="44"/>
      <c r="M26" s="45"/>
      <c r="N26" s="45"/>
      <c r="O26" s="41">
        <v>0</v>
      </c>
    </row>
    <row r="27" spans="1:15" x14ac:dyDescent="0.25">
      <c r="A27">
        <v>266</v>
      </c>
      <c r="B27" t="s">
        <v>118</v>
      </c>
      <c r="C27" t="s">
        <v>98</v>
      </c>
      <c r="D27">
        <v>-0.37682918068100002</v>
      </c>
      <c r="E27" s="7">
        <v>0.138657751479</v>
      </c>
      <c r="H27" s="21" t="s">
        <v>91</v>
      </c>
      <c r="I27" s="34">
        <f t="shared" ref="I27:J29" si="6">D29</f>
        <v>0.212979712071</v>
      </c>
      <c r="J27" s="34">
        <f t="shared" si="6"/>
        <v>0.10599782503000001</v>
      </c>
      <c r="K27" s="22">
        <f t="shared" si="1"/>
        <v>2.0092837943676813</v>
      </c>
      <c r="L27" s="44"/>
      <c r="M27" s="45"/>
      <c r="N27" s="45"/>
      <c r="O27" s="41">
        <v>0</v>
      </c>
    </row>
    <row r="28" spans="1:15" x14ac:dyDescent="0.25">
      <c r="A28">
        <v>268</v>
      </c>
      <c r="B28" t="s">
        <v>120</v>
      </c>
      <c r="C28" t="s">
        <v>98</v>
      </c>
      <c r="D28">
        <v>0.374200374946</v>
      </c>
      <c r="E28" s="7">
        <v>5.6792860151500001E-2</v>
      </c>
      <c r="H28" s="21" t="s">
        <v>92</v>
      </c>
      <c r="I28" s="34">
        <f t="shared" si="6"/>
        <v>-0.54898685610300002</v>
      </c>
      <c r="J28" s="34">
        <f t="shared" si="6"/>
        <v>0.15606972496900001</v>
      </c>
      <c r="K28" s="22">
        <f t="shared" si="1"/>
        <v>-3.5175743163002613</v>
      </c>
      <c r="L28" s="44"/>
      <c r="M28" s="45"/>
      <c r="N28" s="45"/>
      <c r="O28" s="41">
        <v>0</v>
      </c>
    </row>
    <row r="29" spans="1:15" x14ac:dyDescent="0.25">
      <c r="A29">
        <v>270</v>
      </c>
      <c r="B29" t="s">
        <v>122</v>
      </c>
      <c r="C29" t="s">
        <v>98</v>
      </c>
      <c r="D29" s="7">
        <v>0.212979712071</v>
      </c>
      <c r="E29" s="7">
        <v>0.10599782503000001</v>
      </c>
      <c r="H29" s="21" t="s">
        <v>93</v>
      </c>
      <c r="I29" s="58">
        <f t="shared" si="6"/>
        <v>0.36817334911900002</v>
      </c>
      <c r="J29" s="58">
        <f t="shared" si="6"/>
        <v>0.108455786901</v>
      </c>
      <c r="K29" s="59">
        <f t="shared" si="1"/>
        <v>3.3946860710629849</v>
      </c>
      <c r="L29" s="34">
        <f>D13</f>
        <v>0.76288359053099997</v>
      </c>
      <c r="M29" s="34">
        <f>E13</f>
        <v>0.16905205696200001</v>
      </c>
      <c r="N29" s="22">
        <f t="shared" ref="N29" si="7">L29/M29</f>
        <v>4.512714037561123</v>
      </c>
      <c r="O29" s="41">
        <v>0</v>
      </c>
    </row>
    <row r="30" spans="1:15" x14ac:dyDescent="0.25">
      <c r="A30">
        <v>271</v>
      </c>
      <c r="B30" t="s">
        <v>123</v>
      </c>
      <c r="C30" t="s">
        <v>98</v>
      </c>
      <c r="D30">
        <v>-0.54898685610300002</v>
      </c>
      <c r="E30" s="7">
        <v>0.15606972496900001</v>
      </c>
      <c r="H30" s="25" t="s">
        <v>83</v>
      </c>
      <c r="I30" s="34">
        <f>D25</f>
        <v>1.5509170890800001E-3</v>
      </c>
      <c r="J30" s="34">
        <f>E25</f>
        <v>3.1362113820200001E-4</v>
      </c>
      <c r="K30" s="22">
        <f t="shared" si="1"/>
        <v>4.9451931013689228</v>
      </c>
      <c r="L30" s="44"/>
      <c r="M30" s="44"/>
      <c r="N30" s="45"/>
      <c r="O30" s="41">
        <v>0</v>
      </c>
    </row>
    <row r="31" spans="1:15" x14ac:dyDescent="0.25">
      <c r="A31">
        <v>272</v>
      </c>
      <c r="B31" t="s">
        <v>124</v>
      </c>
      <c r="C31" t="s">
        <v>98</v>
      </c>
      <c r="D31" s="7">
        <v>0.36817334911900002</v>
      </c>
      <c r="E31" s="7">
        <v>0.108455786901</v>
      </c>
      <c r="H31" s="25" t="s">
        <v>132</v>
      </c>
      <c r="I31" s="44"/>
      <c r="J31" s="45"/>
      <c r="K31" s="22"/>
      <c r="L31" s="44"/>
      <c r="M31" s="45"/>
      <c r="N31" s="45"/>
      <c r="O31" s="41">
        <v>0</v>
      </c>
    </row>
    <row r="32" spans="1:15" x14ac:dyDescent="0.25">
      <c r="A32">
        <v>290</v>
      </c>
      <c r="B32" t="s">
        <v>125</v>
      </c>
      <c r="C32" t="s">
        <v>98</v>
      </c>
      <c r="D32">
        <v>-4.0260545913900003</v>
      </c>
      <c r="E32">
        <v>0.103308983513</v>
      </c>
      <c r="H32" s="26" t="s">
        <v>133</v>
      </c>
      <c r="I32" s="44"/>
      <c r="J32" s="45"/>
      <c r="K32" s="22"/>
      <c r="L32" s="44"/>
      <c r="M32" s="45"/>
      <c r="N32" s="45"/>
      <c r="O32" s="42">
        <v>0</v>
      </c>
    </row>
    <row r="33" spans="5:15" ht="15.75" thickBot="1" x14ac:dyDescent="0.3">
      <c r="E33" s="7"/>
      <c r="H33" s="27" t="s">
        <v>94</v>
      </c>
      <c r="I33" s="36">
        <f>D32</f>
        <v>-4.0260545913900003</v>
      </c>
      <c r="J33" s="36">
        <f>E32</f>
        <v>0.103308983513</v>
      </c>
      <c r="K33" s="29">
        <f t="shared" si="1"/>
        <v>-38.971001886620805</v>
      </c>
      <c r="L33" s="36">
        <f>D14</f>
        <v>-1.7573236209600001</v>
      </c>
      <c r="M33" s="36">
        <f>E14</f>
        <v>0.10896708674199999</v>
      </c>
      <c r="N33" s="29">
        <f t="shared" ref="N33" si="8">L33/M33</f>
        <v>-16.127104738706958</v>
      </c>
      <c r="O33" s="43">
        <v>0</v>
      </c>
    </row>
  </sheetData>
  <mergeCells count="2">
    <mergeCell ref="I1:K1"/>
    <mergeCell ref="L1:N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A904B-3098-4A67-94F8-174E4CBB1603}">
  <dimension ref="A1:K20"/>
  <sheetViews>
    <sheetView tabSelected="1" workbookViewId="0">
      <selection activeCell="H30" sqref="H30"/>
    </sheetView>
  </sheetViews>
  <sheetFormatPr defaultRowHeight="15" x14ac:dyDescent="0.25"/>
  <cols>
    <col min="8" max="8" width="63.140625" bestFit="1" customWidth="1"/>
    <col min="10" max="10" width="9.140625" hidden="1" customWidth="1"/>
  </cols>
  <sheetData>
    <row r="1" spans="1:11" x14ac:dyDescent="0.25">
      <c r="A1">
        <v>201</v>
      </c>
      <c r="B1" t="s">
        <v>181</v>
      </c>
      <c r="C1" t="s">
        <v>98</v>
      </c>
      <c r="D1">
        <v>1.8826656638799999</v>
      </c>
      <c r="E1">
        <v>0.15764054500300001</v>
      </c>
      <c r="H1" s="17"/>
      <c r="I1" s="61" t="s">
        <v>180</v>
      </c>
      <c r="J1" s="62"/>
      <c r="K1" s="63"/>
    </row>
    <row r="2" spans="1:11" ht="15.75" thickBot="1" x14ac:dyDescent="0.3">
      <c r="A2">
        <v>202</v>
      </c>
      <c r="B2" t="s">
        <v>182</v>
      </c>
      <c r="C2" t="s">
        <v>98</v>
      </c>
      <c r="D2">
        <v>1.3607461816699999</v>
      </c>
      <c r="E2">
        <v>0.17884301801999999</v>
      </c>
      <c r="H2" s="18" t="s">
        <v>97</v>
      </c>
      <c r="I2" s="48" t="s">
        <v>73</v>
      </c>
      <c r="J2" s="19" t="s">
        <v>74</v>
      </c>
      <c r="K2" s="64" t="s">
        <v>75</v>
      </c>
    </row>
    <row r="3" spans="1:11" x14ac:dyDescent="0.25">
      <c r="A3">
        <v>203</v>
      </c>
      <c r="B3" t="s">
        <v>183</v>
      </c>
      <c r="C3" t="s">
        <v>98</v>
      </c>
      <c r="D3">
        <v>2.02698514718</v>
      </c>
      <c r="E3">
        <v>0.189652498728</v>
      </c>
      <c r="H3" s="17" t="s">
        <v>12</v>
      </c>
      <c r="I3" s="50"/>
      <c r="J3" s="51"/>
      <c r="K3" s="65"/>
    </row>
    <row r="4" spans="1:11" x14ac:dyDescent="0.25">
      <c r="A4">
        <v>270</v>
      </c>
      <c r="B4" t="s">
        <v>184</v>
      </c>
      <c r="C4" t="s">
        <v>98</v>
      </c>
      <c r="D4">
        <v>-0.65956841621899998</v>
      </c>
      <c r="E4">
        <v>0.227704432061</v>
      </c>
      <c r="H4" s="21" t="s">
        <v>5</v>
      </c>
      <c r="I4" s="34">
        <f>D1</f>
        <v>1.8826656638799999</v>
      </c>
      <c r="J4" s="34">
        <f>E1</f>
        <v>0.15764054500300001</v>
      </c>
      <c r="K4" s="66">
        <f>I4/J4</f>
        <v>11.942775659930454</v>
      </c>
    </row>
    <row r="5" spans="1:11" x14ac:dyDescent="0.25">
      <c r="A5">
        <v>271</v>
      </c>
      <c r="B5" t="s">
        <v>185</v>
      </c>
      <c r="C5" t="s">
        <v>98</v>
      </c>
      <c r="D5">
        <v>-0.35258885774600002</v>
      </c>
      <c r="E5">
        <v>0.239169979468</v>
      </c>
      <c r="H5" s="21" t="s">
        <v>6</v>
      </c>
      <c r="I5" s="34">
        <f t="shared" ref="I5:J6" si="0">D2</f>
        <v>1.3607461816699999</v>
      </c>
      <c r="J5" s="34">
        <f t="shared" si="0"/>
        <v>0.17884301801999999</v>
      </c>
      <c r="K5" s="66">
        <f t="shared" ref="K5:K6" si="1">I5/J5</f>
        <v>7.6086066805125592</v>
      </c>
    </row>
    <row r="6" spans="1:11" x14ac:dyDescent="0.25">
      <c r="A6">
        <v>272</v>
      </c>
      <c r="B6" t="s">
        <v>186</v>
      </c>
      <c r="C6" t="s">
        <v>98</v>
      </c>
      <c r="D6">
        <v>0.86499157062400001</v>
      </c>
      <c r="E6">
        <v>0.112066170785</v>
      </c>
      <c r="H6" s="21" t="s">
        <v>76</v>
      </c>
      <c r="I6" s="34">
        <f t="shared" si="0"/>
        <v>2.02698514718</v>
      </c>
      <c r="J6" s="34">
        <f t="shared" si="0"/>
        <v>0.189652498728</v>
      </c>
      <c r="K6" s="66">
        <f t="shared" si="1"/>
        <v>10.687890540725784</v>
      </c>
    </row>
    <row r="7" spans="1:11" x14ac:dyDescent="0.25">
      <c r="A7">
        <v>281</v>
      </c>
      <c r="B7" t="s">
        <v>187</v>
      </c>
      <c r="C7" t="s">
        <v>98</v>
      </c>
      <c r="D7" s="7">
        <v>4.960856248E-2</v>
      </c>
      <c r="E7" s="7">
        <v>1.3467722698300001E-2</v>
      </c>
      <c r="H7" s="21" t="s">
        <v>8</v>
      </c>
      <c r="I7" s="34"/>
      <c r="J7" s="34"/>
      <c r="K7" s="66"/>
    </row>
    <row r="8" spans="1:11" x14ac:dyDescent="0.25">
      <c r="A8">
        <v>282</v>
      </c>
      <c r="B8" t="s">
        <v>188</v>
      </c>
      <c r="C8" t="s">
        <v>98</v>
      </c>
      <c r="D8" s="7">
        <v>6.01458175878E-2</v>
      </c>
      <c r="E8" s="7">
        <v>5.2223273105500003E-3</v>
      </c>
      <c r="H8" s="21" t="s">
        <v>1</v>
      </c>
      <c r="I8" s="34"/>
      <c r="J8" s="34"/>
      <c r="K8" s="66"/>
    </row>
    <row r="9" spans="1:11" x14ac:dyDescent="0.25">
      <c r="A9">
        <v>290</v>
      </c>
      <c r="B9" t="s">
        <v>189</v>
      </c>
      <c r="C9" t="s">
        <v>98</v>
      </c>
      <c r="D9">
        <v>-5.1380159439800002</v>
      </c>
      <c r="E9">
        <v>0.12636111451500001</v>
      </c>
      <c r="H9" s="24" t="s">
        <v>86</v>
      </c>
      <c r="I9" s="34"/>
      <c r="J9" s="22"/>
      <c r="K9" s="66"/>
    </row>
    <row r="10" spans="1:11" x14ac:dyDescent="0.25">
      <c r="H10" s="21" t="s">
        <v>87</v>
      </c>
      <c r="I10" s="34"/>
      <c r="J10" s="44"/>
      <c r="K10" s="66"/>
    </row>
    <row r="11" spans="1:11" x14ac:dyDescent="0.25">
      <c r="H11" s="21" t="s">
        <v>88</v>
      </c>
      <c r="I11" s="34"/>
      <c r="J11" s="44"/>
      <c r="K11" s="66"/>
    </row>
    <row r="12" spans="1:11" x14ac:dyDescent="0.25">
      <c r="H12" s="21" t="s">
        <v>89</v>
      </c>
      <c r="I12" s="34"/>
      <c r="J12" s="44"/>
      <c r="K12" s="66"/>
    </row>
    <row r="13" spans="1:11" x14ac:dyDescent="0.25">
      <c r="H13" s="21" t="s">
        <v>90</v>
      </c>
      <c r="I13" s="34"/>
      <c r="J13" s="34"/>
      <c r="K13" s="66"/>
    </row>
    <row r="14" spans="1:11" x14ac:dyDescent="0.25">
      <c r="H14" s="21" t="s">
        <v>158</v>
      </c>
      <c r="I14" s="34"/>
      <c r="J14" s="44"/>
      <c r="K14" s="66"/>
    </row>
    <row r="15" spans="1:11" x14ac:dyDescent="0.25">
      <c r="H15" s="21" t="s">
        <v>91</v>
      </c>
      <c r="I15" s="34">
        <f>D4</f>
        <v>-0.65956841621899998</v>
      </c>
      <c r="J15" s="34">
        <f>E4</f>
        <v>0.227704432061</v>
      </c>
      <c r="K15" s="66">
        <f t="shared" ref="K15:K20" si="2">I15/J15</f>
        <v>-2.8965989385850315</v>
      </c>
    </row>
    <row r="16" spans="1:11" x14ac:dyDescent="0.25">
      <c r="H16" s="21" t="s">
        <v>92</v>
      </c>
      <c r="I16" s="34">
        <f t="shared" ref="I16:J19" si="3">D5</f>
        <v>-0.35258885774600002</v>
      </c>
      <c r="J16" s="34">
        <f t="shared" si="3"/>
        <v>0.239169979468</v>
      </c>
      <c r="K16" s="66">
        <f t="shared" si="2"/>
        <v>-1.4742187064207823</v>
      </c>
    </row>
    <row r="17" spans="8:11" x14ac:dyDescent="0.25">
      <c r="H17" s="21" t="s">
        <v>93</v>
      </c>
      <c r="I17" s="34">
        <f t="shared" si="3"/>
        <v>0.86499157062400001</v>
      </c>
      <c r="J17" s="34">
        <f t="shared" si="3"/>
        <v>0.112066170785</v>
      </c>
      <c r="K17" s="66">
        <f t="shared" si="2"/>
        <v>7.7185788054050173</v>
      </c>
    </row>
    <row r="18" spans="8:11" x14ac:dyDescent="0.25">
      <c r="H18" s="25" t="s">
        <v>190</v>
      </c>
      <c r="I18" s="34">
        <f>D7</f>
        <v>4.960856248E-2</v>
      </c>
      <c r="J18" s="34">
        <f t="shared" si="3"/>
        <v>1.3467722698300001E-2</v>
      </c>
      <c r="K18" s="66">
        <f t="shared" si="2"/>
        <v>3.6835152899503916</v>
      </c>
    </row>
    <row r="19" spans="8:11" x14ac:dyDescent="0.25">
      <c r="H19" s="25" t="s">
        <v>191</v>
      </c>
      <c r="I19" s="34">
        <f>D8</f>
        <v>6.01458175878E-2</v>
      </c>
      <c r="J19" s="34">
        <f t="shared" si="3"/>
        <v>5.2223273105500003E-3</v>
      </c>
      <c r="K19" s="66">
        <f t="shared" si="2"/>
        <v>11.517052457875456</v>
      </c>
    </row>
    <row r="20" spans="8:11" ht="15.75" thickBot="1" x14ac:dyDescent="0.3">
      <c r="H20" s="27" t="s">
        <v>94</v>
      </c>
      <c r="I20" s="36">
        <f>D9</f>
        <v>-5.1380159439800002</v>
      </c>
      <c r="J20" s="36">
        <f>E9</f>
        <v>0.12636111451500001</v>
      </c>
      <c r="K20" s="69">
        <f t="shared" si="2"/>
        <v>-40.661369312076452</v>
      </c>
    </row>
  </sheetData>
  <mergeCells count="1">
    <mergeCell ref="I1:K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8BD48-EEDE-45D9-B3DD-5A736FD57863}">
  <dimension ref="A1:J32"/>
  <sheetViews>
    <sheetView workbookViewId="0">
      <selection activeCell="L17" sqref="L17"/>
    </sheetView>
  </sheetViews>
  <sheetFormatPr defaultRowHeight="15" x14ac:dyDescent="0.25"/>
  <cols>
    <col min="7" max="7" width="63.140625" bestFit="1" customWidth="1"/>
    <col min="9" max="9" width="9.140625" hidden="1" customWidth="1"/>
  </cols>
  <sheetData>
    <row r="1" spans="1:10" x14ac:dyDescent="0.25">
      <c r="A1">
        <v>201</v>
      </c>
      <c r="B1" t="s">
        <v>99</v>
      </c>
      <c r="C1" t="s">
        <v>98</v>
      </c>
      <c r="D1">
        <v>2.03473984116</v>
      </c>
      <c r="E1">
        <v>0.11196737216700001</v>
      </c>
      <c r="G1" s="17"/>
      <c r="H1" s="61" t="s">
        <v>126</v>
      </c>
      <c r="I1" s="62"/>
      <c r="J1" s="63"/>
    </row>
    <row r="2" spans="1:10" ht="15.75" thickBot="1" x14ac:dyDescent="0.3">
      <c r="A2">
        <v>202</v>
      </c>
      <c r="B2" t="s">
        <v>100</v>
      </c>
      <c r="C2" t="s">
        <v>98</v>
      </c>
      <c r="D2">
        <v>1.93445161067</v>
      </c>
      <c r="E2">
        <v>0.118573343764</v>
      </c>
      <c r="G2" s="18" t="s">
        <v>97</v>
      </c>
      <c r="H2" s="48" t="s">
        <v>73</v>
      </c>
      <c r="I2" s="19" t="s">
        <v>74</v>
      </c>
      <c r="J2" s="64" t="s">
        <v>75</v>
      </c>
    </row>
    <row r="3" spans="1:10" x14ac:dyDescent="0.25">
      <c r="A3">
        <v>203</v>
      </c>
      <c r="B3" t="s">
        <v>101</v>
      </c>
      <c r="C3" t="s">
        <v>98</v>
      </c>
      <c r="D3">
        <v>2.3877773698999998</v>
      </c>
      <c r="E3">
        <v>0.126728093614</v>
      </c>
      <c r="G3" s="17" t="s">
        <v>12</v>
      </c>
      <c r="H3" s="50"/>
      <c r="I3" s="51"/>
      <c r="J3" s="65"/>
    </row>
    <row r="4" spans="1:10" x14ac:dyDescent="0.25">
      <c r="A4">
        <v>204</v>
      </c>
      <c r="B4" t="s">
        <v>102</v>
      </c>
      <c r="C4" t="s">
        <v>98</v>
      </c>
      <c r="D4">
        <v>1.5207406637000001</v>
      </c>
      <c r="E4">
        <v>0.118581873182</v>
      </c>
      <c r="G4" s="21" t="s">
        <v>5</v>
      </c>
      <c r="H4" s="34">
        <f>D1</f>
        <v>2.03473984116</v>
      </c>
      <c r="I4" s="34">
        <f>E1</f>
        <v>0.11196737216700001</v>
      </c>
      <c r="J4" s="66">
        <f>H4/I4</f>
        <v>18.1726140551479</v>
      </c>
    </row>
    <row r="5" spans="1:10" x14ac:dyDescent="0.25">
      <c r="A5">
        <v>205</v>
      </c>
      <c r="B5" t="s">
        <v>103</v>
      </c>
      <c r="C5" t="s">
        <v>98</v>
      </c>
      <c r="D5">
        <v>1.96387949709</v>
      </c>
      <c r="E5">
        <v>0.11674027061800001</v>
      </c>
      <c r="G5" s="21" t="s">
        <v>6</v>
      </c>
      <c r="H5" s="34">
        <f t="shared" ref="H5:I8" si="0">D2</f>
        <v>1.93445161067</v>
      </c>
      <c r="I5" s="34">
        <f t="shared" si="0"/>
        <v>0.118573343764</v>
      </c>
      <c r="J5" s="66">
        <f t="shared" ref="J5:J32" si="1">H5/I5</f>
        <v>16.314388624480355</v>
      </c>
    </row>
    <row r="6" spans="1:10" x14ac:dyDescent="0.25">
      <c r="A6">
        <v>220</v>
      </c>
      <c r="B6" t="s">
        <v>104</v>
      </c>
      <c r="C6" t="s">
        <v>98</v>
      </c>
      <c r="D6">
        <v>0.60975394554999995</v>
      </c>
      <c r="E6">
        <v>0.13917324012999999</v>
      </c>
      <c r="G6" s="21" t="s">
        <v>76</v>
      </c>
      <c r="H6" s="34">
        <f t="shared" si="0"/>
        <v>2.3877773698999998</v>
      </c>
      <c r="I6" s="34">
        <f t="shared" si="0"/>
        <v>0.126728093614</v>
      </c>
      <c r="J6" s="66">
        <f t="shared" si="1"/>
        <v>18.84173668052571</v>
      </c>
    </row>
    <row r="7" spans="1:10" x14ac:dyDescent="0.25">
      <c r="A7">
        <v>221</v>
      </c>
      <c r="B7" t="s">
        <v>105</v>
      </c>
      <c r="C7" t="s">
        <v>98</v>
      </c>
      <c r="D7">
        <v>0.42198920302800003</v>
      </c>
      <c r="E7" s="7">
        <v>8.9062644374099997E-2</v>
      </c>
      <c r="G7" s="21" t="s">
        <v>8</v>
      </c>
      <c r="H7" s="34">
        <f t="shared" si="0"/>
        <v>1.5207406637000001</v>
      </c>
      <c r="I7" s="34">
        <f t="shared" si="0"/>
        <v>0.118581873182</v>
      </c>
      <c r="J7" s="66">
        <f t="shared" si="1"/>
        <v>12.824394006375329</v>
      </c>
    </row>
    <row r="8" spans="1:10" x14ac:dyDescent="0.25">
      <c r="A8">
        <v>222</v>
      </c>
      <c r="B8" t="s">
        <v>106</v>
      </c>
      <c r="C8" t="s">
        <v>98</v>
      </c>
      <c r="D8">
        <v>0.21197039977400001</v>
      </c>
      <c r="E8" s="7">
        <v>9.4332271194800005E-2</v>
      </c>
      <c r="G8" s="21" t="s">
        <v>1</v>
      </c>
      <c r="H8" s="34">
        <f t="shared" si="0"/>
        <v>1.96387949709</v>
      </c>
      <c r="I8" s="34">
        <f t="shared" si="0"/>
        <v>0.11674027061800001</v>
      </c>
      <c r="J8" s="66">
        <f t="shared" si="1"/>
        <v>16.822639580100411</v>
      </c>
    </row>
    <row r="9" spans="1:10" x14ac:dyDescent="0.25">
      <c r="A9">
        <v>223</v>
      </c>
      <c r="B9" t="s">
        <v>107</v>
      </c>
      <c r="C9" t="s">
        <v>98</v>
      </c>
      <c r="D9">
        <v>0.139201681538</v>
      </c>
      <c r="E9" s="7">
        <v>8.0757832395300003E-2</v>
      </c>
      <c r="G9" s="18" t="s">
        <v>85</v>
      </c>
      <c r="H9" s="34"/>
      <c r="I9" s="22"/>
      <c r="J9" s="66"/>
    </row>
    <row r="10" spans="1:10" x14ac:dyDescent="0.25">
      <c r="A10">
        <v>229</v>
      </c>
      <c r="B10" t="s">
        <v>112</v>
      </c>
      <c r="C10" t="s">
        <v>98</v>
      </c>
      <c r="D10">
        <v>-0.16999831424299999</v>
      </c>
      <c r="E10" s="7">
        <v>8.8078000561399999E-2</v>
      </c>
      <c r="G10" s="21" t="s">
        <v>77</v>
      </c>
      <c r="H10" s="34">
        <f>D6</f>
        <v>0.60975394554999995</v>
      </c>
      <c r="I10" s="34">
        <f>E6</f>
        <v>0.13917324012999999</v>
      </c>
      <c r="J10" s="66">
        <f t="shared" si="1"/>
        <v>4.3812585305942173</v>
      </c>
    </row>
    <row r="11" spans="1:10" x14ac:dyDescent="0.25">
      <c r="A11">
        <v>240</v>
      </c>
      <c r="B11" t="s">
        <v>113</v>
      </c>
      <c r="C11" t="s">
        <v>98</v>
      </c>
      <c r="D11" s="7">
        <v>1.9349946011199999E-3</v>
      </c>
      <c r="E11" s="7">
        <v>3.0960548590299998E-4</v>
      </c>
      <c r="G11" s="21" t="s">
        <v>78</v>
      </c>
      <c r="H11" s="34">
        <f t="shared" ref="H11:I13" si="2">D7</f>
        <v>0.42198920302800003</v>
      </c>
      <c r="I11" s="34">
        <f t="shared" si="2"/>
        <v>8.9062644374099997E-2</v>
      </c>
      <c r="J11" s="66">
        <f t="shared" si="1"/>
        <v>4.7381167041871182</v>
      </c>
    </row>
    <row r="12" spans="1:10" x14ac:dyDescent="0.25">
      <c r="A12">
        <v>265</v>
      </c>
      <c r="B12" t="s">
        <v>117</v>
      </c>
      <c r="C12" t="s">
        <v>98</v>
      </c>
      <c r="D12">
        <v>-0.32474256332500001</v>
      </c>
      <c r="E12">
        <v>0.131323539726</v>
      </c>
      <c r="G12" s="21" t="s">
        <v>131</v>
      </c>
      <c r="H12" s="34">
        <f t="shared" si="2"/>
        <v>0.21197039977400001</v>
      </c>
      <c r="I12" s="34">
        <f t="shared" si="2"/>
        <v>9.4332271194800005E-2</v>
      </c>
      <c r="J12" s="66">
        <f t="shared" si="1"/>
        <v>2.2470613406124023</v>
      </c>
    </row>
    <row r="13" spans="1:10" x14ac:dyDescent="0.25">
      <c r="A13">
        <v>266</v>
      </c>
      <c r="B13" t="s">
        <v>118</v>
      </c>
      <c r="C13" t="s">
        <v>98</v>
      </c>
      <c r="D13">
        <v>-0.47324995141600001</v>
      </c>
      <c r="E13">
        <v>0.14373558928999999</v>
      </c>
      <c r="G13" s="21" t="s">
        <v>130</v>
      </c>
      <c r="H13" s="34">
        <f t="shared" si="2"/>
        <v>0.139201681538</v>
      </c>
      <c r="I13" s="34">
        <f t="shared" si="2"/>
        <v>8.0757832395300003E-2</v>
      </c>
      <c r="J13" s="66">
        <f t="shared" si="1"/>
        <v>1.7236926426730264</v>
      </c>
    </row>
    <row r="14" spans="1:10" x14ac:dyDescent="0.25">
      <c r="A14">
        <v>268</v>
      </c>
      <c r="B14" t="s">
        <v>120</v>
      </c>
      <c r="C14" t="s">
        <v>98</v>
      </c>
      <c r="D14">
        <v>0.27314743531800001</v>
      </c>
      <c r="E14" s="7">
        <v>6.0417587763999997E-2</v>
      </c>
      <c r="G14" s="21" t="s">
        <v>129</v>
      </c>
      <c r="H14" s="44"/>
      <c r="I14" s="45"/>
      <c r="J14" s="66"/>
    </row>
    <row r="15" spans="1:10" x14ac:dyDescent="0.25">
      <c r="A15">
        <v>270</v>
      </c>
      <c r="B15" t="s">
        <v>122</v>
      </c>
      <c r="C15" t="s">
        <v>98</v>
      </c>
      <c r="D15">
        <v>0.219432837179</v>
      </c>
      <c r="E15">
        <v>0.108733984413</v>
      </c>
      <c r="G15" s="21" t="s">
        <v>128</v>
      </c>
      <c r="H15" s="44"/>
      <c r="I15" s="45"/>
      <c r="J15" s="66"/>
    </row>
    <row r="16" spans="1:10" x14ac:dyDescent="0.25">
      <c r="A16">
        <v>271</v>
      </c>
      <c r="B16" t="s">
        <v>123</v>
      </c>
      <c r="C16" t="s">
        <v>98</v>
      </c>
      <c r="D16">
        <v>-0.58525165130000001</v>
      </c>
      <c r="E16">
        <v>0.159778953306</v>
      </c>
      <c r="G16" s="21" t="s">
        <v>127</v>
      </c>
      <c r="H16" s="46"/>
      <c r="I16" s="47"/>
      <c r="J16" s="66"/>
    </row>
    <row r="17" spans="1:10" x14ac:dyDescent="0.25">
      <c r="A17">
        <v>272</v>
      </c>
      <c r="B17" t="s">
        <v>124</v>
      </c>
      <c r="C17" t="s">
        <v>98</v>
      </c>
      <c r="D17">
        <v>0.30410586961399999</v>
      </c>
      <c r="E17">
        <v>0.100859481377</v>
      </c>
      <c r="G17" s="21" t="s">
        <v>80</v>
      </c>
      <c r="H17" s="44"/>
      <c r="I17" s="45"/>
      <c r="J17" s="66"/>
    </row>
    <row r="18" spans="1:10" x14ac:dyDescent="0.25">
      <c r="A18">
        <v>280</v>
      </c>
      <c r="B18" t="s">
        <v>179</v>
      </c>
      <c r="C18" t="s">
        <v>98</v>
      </c>
      <c r="D18">
        <v>1.96756927505</v>
      </c>
      <c r="E18" s="7">
        <v>7.6615671646500003E-2</v>
      </c>
      <c r="G18" s="21" t="s">
        <v>81</v>
      </c>
      <c r="H18" s="44"/>
      <c r="I18" s="45"/>
      <c r="J18" s="66"/>
    </row>
    <row r="19" spans="1:10" x14ac:dyDescent="0.25">
      <c r="A19">
        <v>290</v>
      </c>
      <c r="B19" t="s">
        <v>125</v>
      </c>
      <c r="C19" t="s">
        <v>98</v>
      </c>
      <c r="D19">
        <v>-3.9328626184800002</v>
      </c>
      <c r="E19">
        <v>0.102785079495</v>
      </c>
      <c r="G19" s="21" t="s">
        <v>82</v>
      </c>
      <c r="H19" s="34">
        <f>D10</f>
        <v>-0.16999831424299999</v>
      </c>
      <c r="I19" s="34">
        <f>E10</f>
        <v>8.8078000561399999E-2</v>
      </c>
      <c r="J19" s="66">
        <f t="shared" si="1"/>
        <v>-1.9300882531330008</v>
      </c>
    </row>
    <row r="20" spans="1:10" x14ac:dyDescent="0.25">
      <c r="G20" s="21" t="s">
        <v>84</v>
      </c>
      <c r="H20" s="44"/>
      <c r="I20" s="44"/>
      <c r="J20" s="67"/>
    </row>
    <row r="21" spans="1:10" x14ac:dyDescent="0.25">
      <c r="G21" s="24" t="s">
        <v>86</v>
      </c>
      <c r="H21" s="34"/>
      <c r="I21" s="22"/>
      <c r="J21" s="66"/>
    </row>
    <row r="22" spans="1:10" x14ac:dyDescent="0.25">
      <c r="G22" s="21" t="s">
        <v>87</v>
      </c>
      <c r="H22" s="34">
        <f>D12</f>
        <v>-0.32474256332500001</v>
      </c>
      <c r="I22" s="44">
        <f>E12</f>
        <v>0.131323539726</v>
      </c>
      <c r="J22" s="66">
        <f t="shared" si="1"/>
        <v>-2.472843513071298</v>
      </c>
    </row>
    <row r="23" spans="1:10" x14ac:dyDescent="0.25">
      <c r="G23" s="21" t="s">
        <v>88</v>
      </c>
      <c r="H23" s="34">
        <f>D13</f>
        <v>-0.47324995141600001</v>
      </c>
      <c r="I23" s="44">
        <f>E13</f>
        <v>0.14373558928999999</v>
      </c>
      <c r="J23" s="66">
        <f t="shared" si="1"/>
        <v>-3.2925036433473269</v>
      </c>
    </row>
    <row r="24" spans="1:10" x14ac:dyDescent="0.25">
      <c r="G24" s="21" t="s">
        <v>89</v>
      </c>
      <c r="H24" s="34"/>
      <c r="I24" s="44"/>
      <c r="J24" s="66"/>
    </row>
    <row r="25" spans="1:10" x14ac:dyDescent="0.25">
      <c r="G25" s="21" t="s">
        <v>90</v>
      </c>
      <c r="H25" s="34">
        <f>D14</f>
        <v>0.27314743531800001</v>
      </c>
      <c r="I25" s="34">
        <f>E14</f>
        <v>6.0417587763999997E-2</v>
      </c>
      <c r="J25" s="66">
        <f t="shared" si="1"/>
        <v>4.5209920724566848</v>
      </c>
    </row>
    <row r="26" spans="1:10" x14ac:dyDescent="0.25">
      <c r="G26" s="21" t="s">
        <v>158</v>
      </c>
      <c r="H26" s="34"/>
      <c r="I26" s="44"/>
      <c r="J26" s="66"/>
    </row>
    <row r="27" spans="1:10" x14ac:dyDescent="0.25">
      <c r="G27" s="21" t="s">
        <v>91</v>
      </c>
      <c r="H27" s="34">
        <f>D15</f>
        <v>0.219432837179</v>
      </c>
      <c r="I27" s="34">
        <f>E15</f>
        <v>0.108733984413</v>
      </c>
      <c r="J27" s="66">
        <f t="shared" si="1"/>
        <v>2.0180704161960707</v>
      </c>
    </row>
    <row r="28" spans="1:10" x14ac:dyDescent="0.25">
      <c r="G28" s="21" t="s">
        <v>92</v>
      </c>
      <c r="H28" s="34">
        <f t="shared" ref="H28:I29" si="3">D16</f>
        <v>-0.58525165130000001</v>
      </c>
      <c r="I28" s="34">
        <f t="shared" si="3"/>
        <v>0.159778953306</v>
      </c>
      <c r="J28" s="66">
        <f t="shared" si="1"/>
        <v>-3.6628832470767141</v>
      </c>
    </row>
    <row r="29" spans="1:10" x14ac:dyDescent="0.25">
      <c r="G29" s="21" t="s">
        <v>93</v>
      </c>
      <c r="H29" s="34">
        <f t="shared" si="3"/>
        <v>0.30410586961399999</v>
      </c>
      <c r="I29" s="34">
        <f t="shared" si="3"/>
        <v>0.100859481377</v>
      </c>
      <c r="J29" s="68">
        <f t="shared" si="1"/>
        <v>3.0151440941609708</v>
      </c>
    </row>
    <row r="30" spans="1:10" x14ac:dyDescent="0.25">
      <c r="G30" s="25" t="s">
        <v>83</v>
      </c>
      <c r="H30" s="34">
        <f>D11</f>
        <v>1.9349946011199999E-3</v>
      </c>
      <c r="I30" s="34">
        <f>E11</f>
        <v>3.0960548590299998E-4</v>
      </c>
      <c r="J30" s="66">
        <f t="shared" si="1"/>
        <v>6.2498718182475539</v>
      </c>
    </row>
    <row r="31" spans="1:10" x14ac:dyDescent="0.25">
      <c r="G31" s="25" t="s">
        <v>180</v>
      </c>
      <c r="H31" s="34">
        <f>D18</f>
        <v>1.96756927505</v>
      </c>
      <c r="I31" s="44">
        <f>E18</f>
        <v>7.6615671646500003E-2</v>
      </c>
      <c r="J31" s="66">
        <f t="shared" si="1"/>
        <v>25.681028864802538</v>
      </c>
    </row>
    <row r="32" spans="1:10" ht="15.75" thickBot="1" x14ac:dyDescent="0.3">
      <c r="G32" s="27" t="s">
        <v>94</v>
      </c>
      <c r="H32" s="36">
        <f>D19</f>
        <v>-3.9328626184800002</v>
      </c>
      <c r="I32" s="36">
        <f>E19</f>
        <v>0.102785079495</v>
      </c>
      <c r="J32" s="69">
        <f t="shared" si="1"/>
        <v>-38.262971997519493</v>
      </c>
    </row>
  </sheetData>
  <mergeCells count="1"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tabs</vt:lpstr>
      <vt:lpstr>all cards - nested</vt:lpstr>
      <vt:lpstr>no cash clipper - mnl</vt:lpstr>
      <vt:lpstr>no cash clipper - nested</vt:lpstr>
      <vt:lpstr>no cash clipper - rem insig</vt:lpstr>
      <vt:lpstr>no cash clipper - final</vt:lpstr>
      <vt:lpstr>subsidy_only</vt:lpstr>
      <vt:lpstr>pass_only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Freedman</dc:creator>
  <cp:lastModifiedBy>Joel Freedman</cp:lastModifiedBy>
  <dcterms:created xsi:type="dcterms:W3CDTF">2021-04-12T11:11:50Z</dcterms:created>
  <dcterms:modified xsi:type="dcterms:W3CDTF">2021-04-16T00:42:41Z</dcterms:modified>
</cp:coreProperties>
</file>